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940" windowHeight="8640" firstSheet="3" activeTab="6"/>
  </bookViews>
  <sheets>
    <sheet name="Contactos" sheetId="4" r:id="rId1"/>
    <sheet name="totales entidad" sheetId="2" r:id="rId2"/>
    <sheet name="partidas entidad" sheetId="8" r:id="rId3"/>
    <sheet name="detalles personal" sheetId="3" r:id="rId4"/>
    <sheet name="material" sheetId="9" r:id="rId5"/>
    <sheet name="Otros gastos" sheetId="10" r:id="rId6"/>
    <sheet name="Conversión a ppto europeo" sheetId="5" r:id="rId7"/>
  </sheets>
  <calcPr calcId="145621"/>
</workbook>
</file>

<file path=xl/calcChain.xml><?xml version="1.0" encoding="utf-8"?>
<calcChain xmlns="http://schemas.openxmlformats.org/spreadsheetml/2006/main">
  <c r="D11" i="5" l="1"/>
  <c r="D10" i="5"/>
  <c r="D9" i="5"/>
  <c r="D8" i="5"/>
  <c r="D7" i="5"/>
  <c r="D6" i="5"/>
  <c r="D5" i="5"/>
  <c r="D4" i="5"/>
  <c r="C112" i="3"/>
  <c r="C113" i="3" s="1"/>
  <c r="C111" i="3"/>
  <c r="C7" i="3"/>
  <c r="C8" i="3" s="1"/>
  <c r="C6" i="3"/>
  <c r="C32" i="3"/>
  <c r="C33" i="3" s="1"/>
  <c r="C31" i="3"/>
  <c r="C58" i="3"/>
  <c r="C59" i="3" s="1"/>
  <c r="C57" i="3"/>
  <c r="C84" i="3"/>
  <c r="E22" i="10" l="1"/>
  <c r="E20" i="10"/>
  <c r="D20" i="10"/>
  <c r="C20" i="10"/>
  <c r="H20" i="9"/>
  <c r="F20" i="9"/>
  <c r="D20" i="9"/>
  <c r="H22" i="9" s="1"/>
  <c r="H107" i="8" l="1"/>
  <c r="H93" i="8"/>
  <c r="H79" i="8"/>
  <c r="H65" i="8"/>
  <c r="H51" i="8"/>
  <c r="H37" i="8"/>
  <c r="H23" i="8"/>
  <c r="G11" i="8"/>
  <c r="H9" i="8" s="1"/>
  <c r="G9" i="8"/>
  <c r="C8" i="2"/>
  <c r="G109" i="8"/>
  <c r="G107" i="8"/>
  <c r="G106" i="8"/>
  <c r="G95" i="8"/>
  <c r="G93" i="8"/>
  <c r="G92" i="8"/>
  <c r="G81" i="8"/>
  <c r="G79" i="8"/>
  <c r="G78" i="8"/>
  <c r="G67" i="8"/>
  <c r="G65" i="8"/>
  <c r="G64" i="8"/>
  <c r="G53" i="8"/>
  <c r="G51" i="8"/>
  <c r="G50" i="8"/>
  <c r="G39" i="8"/>
  <c r="L8" i="8" s="1"/>
  <c r="G37" i="8"/>
  <c r="G36" i="8"/>
  <c r="G25" i="8"/>
  <c r="G23" i="8"/>
  <c r="G22" i="8"/>
  <c r="G8" i="8"/>
  <c r="C1" i="5" l="1"/>
  <c r="H12" i="5"/>
  <c r="C11" i="5"/>
  <c r="C22" i="5" s="1"/>
  <c r="C10" i="5"/>
  <c r="C21" i="5" s="1"/>
  <c r="C9" i="5"/>
  <c r="C20" i="5" s="1"/>
  <c r="C8" i="5"/>
  <c r="C19" i="5" s="1"/>
  <c r="C7" i="5"/>
  <c r="C18" i="5" s="1"/>
  <c r="C6" i="5"/>
  <c r="C17" i="5" s="1"/>
  <c r="C5" i="5"/>
  <c r="C16" i="5" s="1"/>
  <c r="C4" i="5"/>
  <c r="C15" i="5" s="1"/>
  <c r="B14" i="4" l="1"/>
  <c r="C11" i="2"/>
  <c r="B13" i="4" s="1"/>
  <c r="C10" i="2"/>
  <c r="B12" i="4" s="1"/>
  <c r="C9" i="2"/>
  <c r="B11" i="4" s="1"/>
  <c r="B11" i="2"/>
  <c r="B10" i="2"/>
  <c r="B9" i="2"/>
  <c r="B10" i="4"/>
  <c r="C7" i="2"/>
  <c r="B9" i="4" s="1"/>
  <c r="C6" i="2"/>
  <c r="B8" i="4" s="1"/>
  <c r="C5" i="2"/>
  <c r="B7" i="4" s="1"/>
  <c r="C4" i="2"/>
  <c r="B6" i="4" s="1"/>
  <c r="F108" i="8"/>
  <c r="E108" i="8"/>
  <c r="D108" i="8"/>
  <c r="F94" i="8"/>
  <c r="E94" i="8"/>
  <c r="D94" i="8"/>
  <c r="F80" i="8"/>
  <c r="E80" i="8"/>
  <c r="D80" i="8"/>
  <c r="F66" i="8"/>
  <c r="E66" i="8"/>
  <c r="D66" i="8"/>
  <c r="F52" i="8"/>
  <c r="E52" i="8"/>
  <c r="D52" i="8"/>
  <c r="F38" i="8"/>
  <c r="E38" i="8"/>
  <c r="D38" i="8"/>
  <c r="F24" i="8"/>
  <c r="E24" i="8"/>
  <c r="D24" i="8"/>
  <c r="F10" i="8"/>
  <c r="E10" i="8"/>
  <c r="D10" i="8"/>
  <c r="D110" i="8"/>
  <c r="F110" i="8"/>
  <c r="E110" i="8"/>
  <c r="F96" i="8"/>
  <c r="E96" i="8"/>
  <c r="D96" i="8"/>
  <c r="F82" i="8"/>
  <c r="E82" i="8"/>
  <c r="D82" i="8"/>
  <c r="F68" i="8"/>
  <c r="E68" i="8"/>
  <c r="D68" i="8"/>
  <c r="F54" i="8"/>
  <c r="E54" i="8"/>
  <c r="D54" i="8"/>
  <c r="F40" i="8"/>
  <c r="E40" i="8"/>
  <c r="D40" i="8"/>
  <c r="F26" i="8"/>
  <c r="E26" i="8"/>
  <c r="D26" i="8"/>
  <c r="F11" i="5"/>
  <c r="F22" i="5"/>
  <c r="E22" i="5"/>
  <c r="F10" i="5"/>
  <c r="F21" i="5"/>
  <c r="E21" i="5"/>
  <c r="F9" i="5"/>
  <c r="F20" i="5"/>
  <c r="E20" i="5"/>
  <c r="F8" i="5"/>
  <c r="F19" i="5"/>
  <c r="E19" i="5"/>
  <c r="F7" i="5"/>
  <c r="F18" i="5"/>
  <c r="E18" i="5"/>
  <c r="F6" i="5"/>
  <c r="F17" i="5"/>
  <c r="E17" i="5"/>
  <c r="F5" i="5"/>
  <c r="F16" i="5"/>
  <c r="E16" i="5"/>
  <c r="F4" i="5"/>
  <c r="E12" i="8"/>
  <c r="F15" i="5"/>
  <c r="E15" i="5"/>
  <c r="M128" i="3"/>
  <c r="J128" i="3"/>
  <c r="G128" i="3"/>
  <c r="M127" i="3"/>
  <c r="J127" i="3"/>
  <c r="G127" i="3"/>
  <c r="M126" i="3"/>
  <c r="J126" i="3"/>
  <c r="G126" i="3"/>
  <c r="M125" i="3"/>
  <c r="J125" i="3"/>
  <c r="G125" i="3"/>
  <c r="M124" i="3"/>
  <c r="J124" i="3"/>
  <c r="G124" i="3"/>
  <c r="M123" i="3"/>
  <c r="J123" i="3"/>
  <c r="G123" i="3"/>
  <c r="M122" i="3"/>
  <c r="J122" i="3"/>
  <c r="G122" i="3"/>
  <c r="M121" i="3"/>
  <c r="J121" i="3"/>
  <c r="G121" i="3"/>
  <c r="M120" i="3"/>
  <c r="J120" i="3"/>
  <c r="G120" i="3"/>
  <c r="M119" i="3"/>
  <c r="J119" i="3"/>
  <c r="G119" i="3"/>
  <c r="M118" i="3"/>
  <c r="J118" i="3"/>
  <c r="G118" i="3"/>
  <c r="M117" i="3"/>
  <c r="J117" i="3"/>
  <c r="G117" i="3"/>
  <c r="M116" i="3"/>
  <c r="J116" i="3"/>
  <c r="G116" i="3"/>
  <c r="M115" i="3"/>
  <c r="J115" i="3"/>
  <c r="G115" i="3"/>
  <c r="M114" i="3"/>
  <c r="J114" i="3"/>
  <c r="G114" i="3"/>
  <c r="M101" i="3"/>
  <c r="J101" i="3"/>
  <c r="G101" i="3"/>
  <c r="M100" i="3"/>
  <c r="J100" i="3"/>
  <c r="G100" i="3"/>
  <c r="M99" i="3"/>
  <c r="J99" i="3"/>
  <c r="G99" i="3"/>
  <c r="M98" i="3"/>
  <c r="J98" i="3"/>
  <c r="G98" i="3"/>
  <c r="M97" i="3"/>
  <c r="J97" i="3"/>
  <c r="G97" i="3"/>
  <c r="M96" i="3"/>
  <c r="J96" i="3"/>
  <c r="G96" i="3"/>
  <c r="M95" i="3"/>
  <c r="J95" i="3"/>
  <c r="G95" i="3"/>
  <c r="M94" i="3"/>
  <c r="J94" i="3"/>
  <c r="G94" i="3"/>
  <c r="M93" i="3"/>
  <c r="J93" i="3"/>
  <c r="G93" i="3"/>
  <c r="M92" i="3"/>
  <c r="J92" i="3"/>
  <c r="G92" i="3"/>
  <c r="M91" i="3"/>
  <c r="J91" i="3"/>
  <c r="G91" i="3"/>
  <c r="M90" i="3"/>
  <c r="J90" i="3"/>
  <c r="G90" i="3"/>
  <c r="M89" i="3"/>
  <c r="J89" i="3"/>
  <c r="G89" i="3"/>
  <c r="M88" i="3"/>
  <c r="J88" i="3"/>
  <c r="G88" i="3"/>
  <c r="M87" i="3"/>
  <c r="J87" i="3"/>
  <c r="G87" i="3"/>
  <c r="M74" i="3"/>
  <c r="J74" i="3"/>
  <c r="G74" i="3"/>
  <c r="M73" i="3"/>
  <c r="J73" i="3"/>
  <c r="G73" i="3"/>
  <c r="M72" i="3"/>
  <c r="J72" i="3"/>
  <c r="G72" i="3"/>
  <c r="M71" i="3"/>
  <c r="J71" i="3"/>
  <c r="G71" i="3"/>
  <c r="M70" i="3"/>
  <c r="J70" i="3"/>
  <c r="G70" i="3"/>
  <c r="M69" i="3"/>
  <c r="J69" i="3"/>
  <c r="G69" i="3"/>
  <c r="M68" i="3"/>
  <c r="J68" i="3"/>
  <c r="G68" i="3"/>
  <c r="M67" i="3"/>
  <c r="J67" i="3"/>
  <c r="G67" i="3"/>
  <c r="M66" i="3"/>
  <c r="J66" i="3"/>
  <c r="G66" i="3"/>
  <c r="M65" i="3"/>
  <c r="J65" i="3"/>
  <c r="G65" i="3"/>
  <c r="M64" i="3"/>
  <c r="J64" i="3"/>
  <c r="G64" i="3"/>
  <c r="M63" i="3"/>
  <c r="J63" i="3"/>
  <c r="G63" i="3"/>
  <c r="M62" i="3"/>
  <c r="J62" i="3"/>
  <c r="G62" i="3"/>
  <c r="M61" i="3"/>
  <c r="J61" i="3"/>
  <c r="G61" i="3"/>
  <c r="M60" i="3"/>
  <c r="J60" i="3"/>
  <c r="G60" i="3"/>
  <c r="G40" i="8" l="1"/>
  <c r="G68" i="8"/>
  <c r="G96" i="8"/>
  <c r="G110" i="8"/>
  <c r="G10" i="8"/>
  <c r="D42" i="8"/>
  <c r="D43" i="8" s="1"/>
  <c r="D44" i="8" s="1"/>
  <c r="F42" i="8"/>
  <c r="F43" i="8" s="1"/>
  <c r="F44" i="8" s="1"/>
  <c r="G38" i="8"/>
  <c r="E6" i="5" s="1"/>
  <c r="H17" i="5" s="1"/>
  <c r="G6" i="5" s="1"/>
  <c r="E56" i="8"/>
  <c r="E57" i="8" s="1"/>
  <c r="E58" i="8" s="1"/>
  <c r="D70" i="8"/>
  <c r="D71" i="8" s="1"/>
  <c r="D72" i="8" s="1"/>
  <c r="F70" i="8"/>
  <c r="F71" i="8" s="1"/>
  <c r="F72" i="8" s="1"/>
  <c r="G66" i="8"/>
  <c r="E8" i="5" s="1"/>
  <c r="H19" i="5" s="1"/>
  <c r="G8" i="5" s="1"/>
  <c r="E84" i="8"/>
  <c r="E85" i="8" s="1"/>
  <c r="E86" i="8" s="1"/>
  <c r="D98" i="8"/>
  <c r="D99" i="8" s="1"/>
  <c r="D100" i="8" s="1"/>
  <c r="F98" i="8"/>
  <c r="F99" i="8" s="1"/>
  <c r="F100" i="8" s="1"/>
  <c r="G94" i="8"/>
  <c r="E112" i="8"/>
  <c r="E113" i="8" s="1"/>
  <c r="E114" i="8" s="1"/>
  <c r="G26" i="8"/>
  <c r="G54" i="8"/>
  <c r="G82" i="8"/>
  <c r="E14" i="8"/>
  <c r="E15" i="8" s="1"/>
  <c r="E16" i="8" s="1"/>
  <c r="G24" i="8"/>
  <c r="E42" i="8"/>
  <c r="E43" i="8" s="1"/>
  <c r="E44" i="8" s="1"/>
  <c r="D56" i="8"/>
  <c r="D57" i="8" s="1"/>
  <c r="D58" i="8" s="1"/>
  <c r="F56" i="8"/>
  <c r="F57" i="8" s="1"/>
  <c r="F58" i="8" s="1"/>
  <c r="G52" i="8"/>
  <c r="E7" i="5" s="1"/>
  <c r="H18" i="5" s="1"/>
  <c r="G7" i="5" s="1"/>
  <c r="E70" i="8"/>
  <c r="E71" i="8" s="1"/>
  <c r="E72" i="8" s="1"/>
  <c r="D84" i="8"/>
  <c r="D85" i="8" s="1"/>
  <c r="D86" i="8" s="1"/>
  <c r="F84" i="8"/>
  <c r="F85" i="8" s="1"/>
  <c r="F86" i="8" s="1"/>
  <c r="G80" i="8"/>
  <c r="E98" i="8"/>
  <c r="E99" i="8" s="1"/>
  <c r="E100" i="8" s="1"/>
  <c r="D112" i="8"/>
  <c r="D113" i="8" s="1"/>
  <c r="D114" i="8" s="1"/>
  <c r="F112" i="8"/>
  <c r="F113" i="8" s="1"/>
  <c r="F114" i="8" s="1"/>
  <c r="G108" i="8"/>
  <c r="E11" i="5" s="1"/>
  <c r="H26" i="8"/>
  <c r="J26" i="8"/>
  <c r="I12" i="8"/>
  <c r="E4" i="5"/>
  <c r="H15" i="5" s="1"/>
  <c r="D12" i="8"/>
  <c r="D14" i="8" s="1"/>
  <c r="D15" i="8" s="1"/>
  <c r="D16" i="8" s="1"/>
  <c r="F12" i="8"/>
  <c r="H54" i="8"/>
  <c r="J54" i="8"/>
  <c r="H82" i="8"/>
  <c r="J82" i="8"/>
  <c r="H110" i="8"/>
  <c r="J110" i="8"/>
  <c r="E5" i="5"/>
  <c r="H16" i="5" s="1"/>
  <c r="G5" i="5" s="1"/>
  <c r="I68" i="8"/>
  <c r="I96" i="8"/>
  <c r="E10" i="5"/>
  <c r="E9" i="5"/>
  <c r="G12" i="8" l="1"/>
  <c r="F14" i="8"/>
  <c r="F15" i="8" s="1"/>
  <c r="F16" i="8" s="1"/>
  <c r="H20" i="5"/>
  <c r="G9" i="5" s="1"/>
  <c r="H21" i="5"/>
  <c r="G10" i="5" s="1"/>
  <c r="H22" i="5"/>
  <c r="G11" i="5" s="1"/>
  <c r="H11" i="5"/>
  <c r="J96" i="8"/>
  <c r="I82" i="8"/>
  <c r="H68" i="8"/>
  <c r="H7" i="5"/>
  <c r="H10" i="5"/>
  <c r="I40" i="8"/>
  <c r="H40" i="8"/>
  <c r="J40" i="8"/>
  <c r="I26" i="8"/>
  <c r="H12" i="8"/>
  <c r="H6" i="5"/>
  <c r="I110" i="8"/>
  <c r="H96" i="8"/>
  <c r="H9" i="5"/>
  <c r="J68" i="8"/>
  <c r="I54" i="8"/>
  <c r="H8" i="5"/>
  <c r="H5" i="5"/>
  <c r="J12" i="8"/>
  <c r="H4" i="5"/>
  <c r="B8" i="2"/>
  <c r="B7" i="2"/>
  <c r="B6" i="2"/>
  <c r="B5" i="2"/>
  <c r="B4" i="2"/>
  <c r="G4" i="5"/>
  <c r="M129" i="3"/>
  <c r="M133" i="3" s="1"/>
  <c r="K129" i="3"/>
  <c r="K133" i="3" s="1"/>
  <c r="J129" i="3"/>
  <c r="J133" i="3" s="1"/>
  <c r="H129" i="3"/>
  <c r="H133" i="3" s="1"/>
  <c r="G129" i="3"/>
  <c r="G133" i="3" s="1"/>
  <c r="E129" i="3"/>
  <c r="M102" i="3"/>
  <c r="M106" i="3" s="1"/>
  <c r="K102" i="3"/>
  <c r="K106" i="3" s="1"/>
  <c r="J102" i="3"/>
  <c r="J106" i="3" s="1"/>
  <c r="H102" i="3"/>
  <c r="H106" i="3" s="1"/>
  <c r="G102" i="3"/>
  <c r="G106" i="3" s="1"/>
  <c r="E102" i="3"/>
  <c r="M75" i="3"/>
  <c r="M79" i="3" s="1"/>
  <c r="K75" i="3"/>
  <c r="K79" i="3" s="1"/>
  <c r="J75" i="3"/>
  <c r="J79" i="3" s="1"/>
  <c r="H75" i="3"/>
  <c r="H79" i="3" s="1"/>
  <c r="G75" i="3"/>
  <c r="G79" i="3" s="1"/>
  <c r="E75" i="3"/>
  <c r="M34" i="3"/>
  <c r="M49" i="3" s="1"/>
  <c r="M53" i="3" s="1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K49" i="3"/>
  <c r="K53" i="3" s="1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H49" i="3"/>
  <c r="H53" i="3" s="1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E49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E22" i="3"/>
  <c r="E26" i="3"/>
  <c r="H22" i="3"/>
  <c r="H26" i="3"/>
  <c r="K22" i="3"/>
  <c r="G49" i="3" l="1"/>
  <c r="G53" i="3" s="1"/>
  <c r="E106" i="3"/>
  <c r="C85" i="3"/>
  <c r="C86" i="3" s="1"/>
  <c r="I11" i="5"/>
  <c r="K26" i="3"/>
  <c r="I10" i="5"/>
  <c r="I9" i="5"/>
  <c r="G22" i="3"/>
  <c r="G26" i="3" s="1"/>
  <c r="M22" i="3"/>
  <c r="M26" i="3" s="1"/>
  <c r="J22" i="3"/>
  <c r="J26" i="3" s="1"/>
  <c r="E53" i="3"/>
  <c r="J49" i="3"/>
  <c r="J53" i="3" s="1"/>
  <c r="E133" i="3"/>
  <c r="E79" i="3"/>
  <c r="I7" i="5" l="1"/>
  <c r="I6" i="5" l="1"/>
  <c r="I4" i="5"/>
  <c r="I8" i="5"/>
  <c r="I5" i="5"/>
  <c r="I12" i="5" l="1"/>
  <c r="G27" i="8"/>
  <c r="D28" i="8"/>
  <c r="D29" i="8" s="1"/>
  <c r="D30" i="8" s="1"/>
  <c r="H28" i="8" s="1"/>
  <c r="E28" i="8"/>
  <c r="E29" i="8" s="1"/>
  <c r="E30" i="8" s="1"/>
  <c r="I28" i="8" s="1"/>
  <c r="F28" i="8"/>
  <c r="F29" i="8" s="1"/>
  <c r="F30" i="8" s="1"/>
  <c r="J28" i="8" s="1"/>
  <c r="G29" i="8" l="1"/>
  <c r="G30" i="8" s="1"/>
  <c r="D5" i="2" s="1"/>
  <c r="M5" i="2" s="1"/>
  <c r="G28" i="8"/>
  <c r="E5" i="2"/>
  <c r="N5" i="2" s="1"/>
  <c r="F5" i="2"/>
  <c r="O5" i="2" s="1"/>
  <c r="H42" i="8"/>
  <c r="G42" i="8"/>
  <c r="G41" i="8"/>
  <c r="J42" i="8"/>
  <c r="I42" i="8"/>
  <c r="G43" i="8"/>
  <c r="G44" i="8" s="1"/>
  <c r="D6" i="2" s="1"/>
  <c r="E6" i="2" l="1"/>
  <c r="N6" i="2" s="1"/>
  <c r="F6" i="2"/>
  <c r="O6" i="2" s="1"/>
  <c r="M6" i="2"/>
  <c r="H56" i="8"/>
  <c r="G55" i="8"/>
  <c r="J56" i="8"/>
  <c r="G56" i="8"/>
  <c r="G57" i="8"/>
  <c r="G58" i="8" s="1"/>
  <c r="D7" i="2" s="1"/>
  <c r="I56" i="8"/>
  <c r="F7" i="2" l="1"/>
  <c r="O7" i="2" s="1"/>
  <c r="M7" i="2"/>
  <c r="E7" i="2"/>
  <c r="N7" i="2" s="1"/>
  <c r="G70" i="8"/>
  <c r="H70" i="8"/>
  <c r="G69" i="8"/>
  <c r="J70" i="8"/>
  <c r="I70" i="8"/>
  <c r="G71" i="8"/>
  <c r="G72" i="8" s="1"/>
  <c r="D8" i="2" s="1"/>
  <c r="E8" i="2" l="1"/>
  <c r="N8" i="2" s="1"/>
  <c r="M8" i="2"/>
  <c r="F8" i="2"/>
  <c r="O8" i="2" s="1"/>
  <c r="G84" i="8"/>
  <c r="I84" i="8"/>
  <c r="H84" i="8"/>
  <c r="G83" i="8"/>
  <c r="J84" i="8"/>
  <c r="G85" i="8"/>
  <c r="G86" i="8" s="1"/>
  <c r="D9" i="2" s="1"/>
  <c r="F9" i="2" l="1"/>
  <c r="O9" i="2" s="1"/>
  <c r="M9" i="2"/>
  <c r="E9" i="2"/>
  <c r="N9" i="2" s="1"/>
  <c r="J98" i="8"/>
  <c r="G97" i="8"/>
  <c r="G98" i="8"/>
  <c r="I98" i="8"/>
  <c r="G99" i="8"/>
  <c r="G100" i="8" s="1"/>
  <c r="D10" i="2" s="1"/>
  <c r="H98" i="8"/>
  <c r="M10" i="2" l="1"/>
  <c r="F10" i="2"/>
  <c r="O10" i="2" s="1"/>
  <c r="E10" i="2"/>
  <c r="N10" i="2" s="1"/>
  <c r="G111" i="8"/>
  <c r="H112" i="8"/>
  <c r="G112" i="8"/>
  <c r="I112" i="8"/>
  <c r="J112" i="8"/>
  <c r="G113" i="8"/>
  <c r="G114" i="8" s="1"/>
  <c r="D11" i="2" s="1"/>
  <c r="F11" i="2" l="1"/>
  <c r="O11" i="2" s="1"/>
  <c r="E11" i="2"/>
  <c r="N11" i="2" s="1"/>
  <c r="M11" i="2"/>
  <c r="G14" i="8"/>
  <c r="J14" i="8"/>
  <c r="G13" i="8"/>
  <c r="I14" i="8"/>
  <c r="H14" i="8"/>
  <c r="G15" i="8"/>
  <c r="G16" i="8" s="1"/>
  <c r="D4" i="2" s="1"/>
  <c r="D12" i="2" l="1"/>
  <c r="M8" i="8" s="1"/>
  <c r="L9" i="8" s="1"/>
  <c r="M4" i="2"/>
  <c r="E4" i="2"/>
  <c r="N4" i="2" s="1"/>
  <c r="F4" i="2"/>
  <c r="O4" i="2" s="1"/>
</calcChain>
</file>

<file path=xl/sharedStrings.xml><?xml version="1.0" encoding="utf-8"?>
<sst xmlns="http://schemas.openxmlformats.org/spreadsheetml/2006/main" count="348" uniqueCount="100">
  <si>
    <t>Presupuesto Financiable</t>
  </si>
  <si>
    <t>Costes de instrumental y material</t>
  </si>
  <si>
    <t>Costes de personal</t>
  </si>
  <si>
    <t>Costes inv. cont., con. tec. y pat. adq.</t>
  </si>
  <si>
    <t>Gastos generales suplementarios</t>
  </si>
  <si>
    <t>Total</t>
  </si>
  <si>
    <t>TOTALES</t>
  </si>
  <si>
    <t>Año</t>
  </si>
  <si>
    <t>Empresa</t>
  </si>
  <si>
    <t>Horas</t>
  </si>
  <si>
    <t>Coste</t>
  </si>
  <si>
    <t>CIF Empresa</t>
  </si>
  <si>
    <t>Subtotal</t>
  </si>
  <si>
    <t>Otro personal (según aptdo. 2.7.c)</t>
  </si>
  <si>
    <t>PROP_ACRNM</t>
  </si>
  <si>
    <t>Partner Legal Name</t>
  </si>
  <si>
    <t>Total Costs</t>
  </si>
  <si>
    <t>JU Funding requested</t>
  </si>
  <si>
    <t>National Funding Requested</t>
  </si>
  <si>
    <t>Nat Funding Rate %</t>
  </si>
  <si>
    <t>Nombre de personal</t>
  </si>
  <si>
    <t>Detalle de la partida de personal</t>
  </si>
  <si>
    <t>Proyecto</t>
  </si>
  <si>
    <t>Otros gastos de funcionamiento</t>
  </si>
  <si>
    <t>Costes indirectos admitidos (incluye viajes). Máximo 20% de c. personal</t>
  </si>
  <si>
    <t>Tasa ARTEMISIA</t>
  </si>
  <si>
    <t>Gastos Auditoría</t>
  </si>
  <si>
    <t>Total Gastos Suplementarios</t>
  </si>
  <si>
    <t>Comprobación 20%</t>
  </si>
  <si>
    <t>Introducir las partidas presupuestarias</t>
  </si>
  <si>
    <t>Crear una tabla por cada entidad participante. Rellenar los campos coloreados en salmón</t>
  </si>
  <si>
    <t>COMPROBACIONES</t>
  </si>
  <si>
    <t>Coste Hora</t>
  </si>
  <si>
    <t>Coste Salarial</t>
  </si>
  <si>
    <t>Persona de contacto del proyecto</t>
  </si>
  <si>
    <t>Es importante poner como contacto a las personas que se vayan a comunicar con el Ministerio</t>
  </si>
  <si>
    <t>Acrónimo y nombre del proyecto</t>
  </si>
  <si>
    <t>Nombre de la persona de contacto</t>
  </si>
  <si>
    <t>correo-electrónico</t>
  </si>
  <si>
    <t>Teléfono directo</t>
  </si>
  <si>
    <t>Coordinador</t>
  </si>
  <si>
    <t>Participante 2</t>
  </si>
  <si>
    <t>Participante 3</t>
  </si>
  <si>
    <t>Participante 4</t>
  </si>
  <si>
    <t>Esta hoja será válida para la fase internacional y para la fase nacional de solicitud de ayudas</t>
  </si>
  <si>
    <t>Los importes aquí registrados deben coincidir con la solicitud internacional y nacional</t>
  </si>
  <si>
    <t>Effort (PM)</t>
  </si>
  <si>
    <t>Indirect costs (€)</t>
  </si>
  <si>
    <t>Part. Short Name</t>
  </si>
  <si>
    <t>Personell costs (€)</t>
  </si>
  <si>
    <t>Table 5b</t>
  </si>
  <si>
    <t>Subcontracting (€)</t>
  </si>
  <si>
    <t>Other direct Costs (€)</t>
  </si>
  <si>
    <t>Table 5a</t>
  </si>
  <si>
    <t>Total horas</t>
  </si>
  <si>
    <t>PM</t>
  </si>
  <si>
    <t>El personal propio debe ir a cero en Coste Hora.</t>
  </si>
  <si>
    <t>Total Costs (€)</t>
  </si>
  <si>
    <t>Travel (€)</t>
  </si>
  <si>
    <t>Consumables (€)</t>
  </si>
  <si>
    <t>(Category X)</t>
  </si>
  <si>
    <t>Total other direct costs</t>
  </si>
  <si>
    <t>Durable equipment (€)</t>
  </si>
  <si>
    <t>nombre del proyecto</t>
  </si>
  <si>
    <t>Comprobación Auditoría</t>
  </si>
  <si>
    <t>Participante 5</t>
  </si>
  <si>
    <t>Participante 6</t>
  </si>
  <si>
    <t>Participante 7</t>
  </si>
  <si>
    <t>Participante 8</t>
  </si>
  <si>
    <t>Nombre del coordinador</t>
  </si>
  <si>
    <t>Nombre participante 2</t>
  </si>
  <si>
    <t>Nombre participante 3</t>
  </si>
  <si>
    <t>Nombre participante 4</t>
  </si>
  <si>
    <t>Nombre participante 6</t>
  </si>
  <si>
    <t>Nombre participante 7</t>
  </si>
  <si>
    <t>Nombre participante 8</t>
  </si>
  <si>
    <t xml:space="preserve"> SOLICITUD Europea A3.2</t>
  </si>
  <si>
    <t>Comprobaciones</t>
  </si>
  <si>
    <t>PARTNER</t>
  </si>
  <si>
    <t>A3.2: Budget</t>
  </si>
  <si>
    <t>Requested EC contribution</t>
  </si>
  <si>
    <t>National Funding</t>
  </si>
  <si>
    <t>(Otros gastos de funcionamiento)</t>
  </si>
  <si>
    <t>Los Organismos Públicos sólo pueden participar como subcontratados.</t>
  </si>
  <si>
    <t>Nombre participante 5</t>
  </si>
  <si>
    <t>El presupuesto total del proyecto debe ser superior a 500.000 euros.</t>
  </si>
  <si>
    <t>Comprobación contrato en subcontataciones</t>
  </si>
  <si>
    <t>Comprobación contrato &lt; 50% BU total</t>
  </si>
  <si>
    <t>Total subcontrataciones</t>
  </si>
  <si>
    <t>50% Total presupuesto</t>
  </si>
  <si>
    <t>Detalle de la partida de Costes de instrumental y material</t>
  </si>
  <si>
    <t>Denominación</t>
  </si>
  <si>
    <t>Compra/ Alquiler</t>
  </si>
  <si>
    <t>Importe</t>
  </si>
  <si>
    <t>Nombre de entidad</t>
  </si>
  <si>
    <t>Detalle de la partida de otros gastos de funcionamiento</t>
  </si>
  <si>
    <t>Contacto:</t>
  </si>
  <si>
    <t>artemis ad minetur dot es</t>
  </si>
  <si>
    <t>jornada anual</t>
  </si>
  <si>
    <t>"jornada_anual/11="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</si>
</sst>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_-* #,##0.00000\ &quot;€&quot;_-;\-* #,##0.00000\ &quot;€&quot;_-;_-* &quot;-&quot;??\ &quot;€&quot;_-;_-@_-"/>
    <numFmt numFmtId="166" formatCode="#,##0.0000_ ;\-#,##0.0000\ "/>
    <numFmt numFmtId="167" formatCode="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b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9">
    <xf numFmtId="0" fontId="0" fillId="0" borderId="0" xfId="0"/>
    <xf numFmtId="4" fontId="5" fillId="0" borderId="1" xfId="0" applyNumberFormat="1" applyFont="1" applyBorder="1" applyAlignment="1">
      <alignment horizontal="right"/>
    </xf>
    <xf numFmtId="0" fontId="4" fillId="0" borderId="2" xfId="0" applyFont="1" applyBorder="1"/>
    <xf numFmtId="4" fontId="4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8" fontId="0" fillId="0" borderId="0" xfId="0" applyNumberFormat="1"/>
    <xf numFmtId="0" fontId="4" fillId="0" borderId="3" xfId="0" applyFont="1" applyBorder="1"/>
    <xf numFmtId="0" fontId="4" fillId="0" borderId="0" xfId="0" applyFont="1"/>
    <xf numFmtId="0" fontId="0" fillId="0" borderId="0" xfId="0" applyBorder="1"/>
    <xf numFmtId="0" fontId="4" fillId="2" borderId="4" xfId="0" quotePrefix="1" applyNumberFormat="1" applyFont="1" applyFill="1" applyBorder="1" applyAlignment="1">
      <alignment horizontal="center" textRotation="90"/>
    </xf>
    <xf numFmtId="0" fontId="4" fillId="2" borderId="5" xfId="0" applyNumberFormat="1" applyFont="1" applyFill="1" applyBorder="1" applyAlignment="1">
      <alignment horizontal="center" textRotation="90"/>
    </xf>
    <xf numFmtId="43" fontId="4" fillId="2" borderId="5" xfId="2" applyFont="1" applyFill="1" applyBorder="1" applyAlignment="1">
      <alignment horizontal="center" textRotation="90"/>
    </xf>
    <xf numFmtId="43" fontId="4" fillId="2" borderId="5" xfId="2" quotePrefix="1" applyFont="1" applyFill="1" applyBorder="1" applyAlignment="1">
      <alignment horizontal="center" textRotation="90"/>
    </xf>
    <xf numFmtId="0" fontId="4" fillId="3" borderId="5" xfId="0" applyNumberFormat="1" applyFont="1" applyFill="1" applyBorder="1" applyAlignment="1">
      <alignment horizontal="center" textRotation="90"/>
    </xf>
    <xf numFmtId="0" fontId="0" fillId="0" borderId="6" xfId="0" applyBorder="1"/>
    <xf numFmtId="0" fontId="0" fillId="0" borderId="7" xfId="0" applyBorder="1"/>
    <xf numFmtId="0" fontId="7" fillId="0" borderId="9" xfId="1" applyBorder="1" applyAlignment="1" applyProtection="1"/>
    <xf numFmtId="0" fontId="0" fillId="0" borderId="10" xfId="0" applyBorder="1"/>
    <xf numFmtId="0" fontId="7" fillId="0" borderId="0" xfId="1" applyBorder="1" applyAlignment="1" applyProtection="1"/>
    <xf numFmtId="0" fontId="0" fillId="0" borderId="12" xfId="0" applyBorder="1"/>
    <xf numFmtId="0" fontId="7" fillId="0" borderId="12" xfId="1" applyBorder="1" applyAlignment="1" applyProtection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4" fillId="0" borderId="6" xfId="0" applyFont="1" applyBorder="1"/>
    <xf numFmtId="49" fontId="4" fillId="0" borderId="4" xfId="0" applyNumberFormat="1" applyFont="1" applyBorder="1" applyAlignment="1">
      <alignment horizontal="center" wrapText="1"/>
    </xf>
    <xf numFmtId="0" fontId="4" fillId="0" borderId="10" xfId="0" applyFont="1" applyBorder="1"/>
    <xf numFmtId="0" fontId="4" fillId="0" borderId="11" xfId="0" applyFont="1" applyBorder="1"/>
    <xf numFmtId="2" fontId="5" fillId="4" borderId="12" xfId="0" applyNumberFormat="1" applyFont="1" applyFill="1" applyBorder="1"/>
    <xf numFmtId="0" fontId="5" fillId="0" borderId="0" xfId="0" applyFont="1"/>
    <xf numFmtId="4" fontId="0" fillId="0" borderId="0" xfId="0" applyNumberFormat="1"/>
    <xf numFmtId="0" fontId="5" fillId="3" borderId="1" xfId="0" applyFont="1" applyFill="1" applyBorder="1" applyAlignment="1">
      <alignment horizontal="right"/>
    </xf>
    <xf numFmtId="0" fontId="5" fillId="0" borderId="9" xfId="0" applyFont="1" applyBorder="1"/>
    <xf numFmtId="0" fontId="5" fillId="0" borderId="0" xfId="0" applyNumberFormat="1" applyFont="1" applyBorder="1"/>
    <xf numFmtId="0" fontId="0" fillId="0" borderId="0" xfId="0" applyNumberFormat="1" applyBorder="1"/>
    <xf numFmtId="0" fontId="5" fillId="0" borderId="0" xfId="0" applyNumberFormat="1" applyFont="1" applyFill="1" applyBorder="1"/>
    <xf numFmtId="0" fontId="0" fillId="0" borderId="0" xfId="0" applyNumberFormat="1" applyFill="1" applyBorder="1"/>
    <xf numFmtId="3" fontId="4" fillId="0" borderId="3" xfId="0" applyNumberFormat="1" applyFont="1" applyBorder="1"/>
    <xf numFmtId="44" fontId="4" fillId="0" borderId="2" xfId="4" applyFont="1" applyBorder="1"/>
    <xf numFmtId="44" fontId="4" fillId="0" borderId="3" xfId="4" applyFont="1" applyBorder="1"/>
    <xf numFmtId="44" fontId="0" fillId="0" borderId="0" xfId="0" applyNumberFormat="1"/>
    <xf numFmtId="0" fontId="0" fillId="0" borderId="17" xfId="0" applyBorder="1"/>
    <xf numFmtId="0" fontId="5" fillId="0" borderId="18" xfId="0" applyFont="1" applyBorder="1"/>
    <xf numFmtId="0" fontId="4" fillId="5" borderId="17" xfId="0" applyFont="1" applyFill="1" applyBorder="1"/>
    <xf numFmtId="0" fontId="0" fillId="0" borderId="16" xfId="0" applyBorder="1"/>
    <xf numFmtId="0" fontId="4" fillId="5" borderId="19" xfId="0" applyFont="1" applyFill="1" applyBorder="1"/>
    <xf numFmtId="0" fontId="4" fillId="5" borderId="20" xfId="0" applyFont="1" applyFill="1" applyBorder="1"/>
    <xf numFmtId="44" fontId="0" fillId="0" borderId="20" xfId="4" applyFont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3" fontId="4" fillId="0" borderId="2" xfId="0" applyNumberFormat="1" applyFont="1" applyBorder="1"/>
    <xf numFmtId="165" fontId="5" fillId="0" borderId="0" xfId="0" applyNumberFormat="1" applyFont="1"/>
    <xf numFmtId="166" fontId="0" fillId="0" borderId="0" xfId="0" applyNumberFormat="1"/>
    <xf numFmtId="44" fontId="4" fillId="0" borderId="2" xfId="4" applyFont="1" applyFill="1" applyBorder="1"/>
    <xf numFmtId="44" fontId="4" fillId="0" borderId="3" xfId="4" applyFont="1" applyFill="1" applyBorder="1"/>
    <xf numFmtId="44" fontId="4" fillId="0" borderId="2" xfId="4" applyNumberFormat="1" applyFont="1" applyBorder="1"/>
    <xf numFmtId="44" fontId="4" fillId="0" borderId="3" xfId="0" applyNumberFormat="1" applyFont="1" applyBorder="1"/>
    <xf numFmtId="0" fontId="5" fillId="0" borderId="10" xfId="0" applyFont="1" applyBorder="1"/>
    <xf numFmtId="0" fontId="4" fillId="0" borderId="15" xfId="0" applyNumberFormat="1" applyFont="1" applyBorder="1"/>
    <xf numFmtId="10" fontId="4" fillId="3" borderId="15" xfId="9" quotePrefix="1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0" xfId="0" applyFont="1" applyBorder="1"/>
    <xf numFmtId="0" fontId="5" fillId="0" borderId="0" xfId="7"/>
    <xf numFmtId="4" fontId="4" fillId="0" borderId="0" xfId="7" applyNumberFormat="1" applyFont="1"/>
    <xf numFmtId="0" fontId="4" fillId="0" borderId="3" xfId="7" applyFont="1" applyBorder="1"/>
    <xf numFmtId="49" fontId="4" fillId="0" borderId="4" xfId="7" applyNumberFormat="1" applyFont="1" applyBorder="1" applyAlignment="1">
      <alignment horizontal="center" wrapText="1"/>
    </xf>
    <xf numFmtId="0" fontId="4" fillId="0" borderId="10" xfId="7" applyFont="1" applyBorder="1"/>
    <xf numFmtId="0" fontId="4" fillId="0" borderId="11" xfId="7" applyFont="1" applyBorder="1"/>
    <xf numFmtId="3" fontId="0" fillId="0" borderId="0" xfId="0" applyNumberFormat="1"/>
    <xf numFmtId="44" fontId="4" fillId="0" borderId="0" xfId="4" applyFont="1" applyFill="1" applyBorder="1"/>
    <xf numFmtId="44" fontId="4" fillId="0" borderId="0" xfId="4" applyFont="1" applyBorder="1"/>
    <xf numFmtId="44" fontId="4" fillId="0" borderId="0" xfId="0" applyNumberFormat="1" applyFont="1" applyBorder="1"/>
    <xf numFmtId="4" fontId="5" fillId="4" borderId="12" xfId="0" applyNumberFormat="1" applyFont="1" applyFill="1" applyBorder="1"/>
    <xf numFmtId="0" fontId="7" fillId="0" borderId="0" xfId="1" applyFill="1" applyBorder="1" applyAlignment="1" applyProtection="1"/>
    <xf numFmtId="3" fontId="5" fillId="6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11" xfId="7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Fill="1" applyBorder="1" applyAlignment="1"/>
    <xf numFmtId="0" fontId="5" fillId="0" borderId="0" xfId="0" applyFont="1" applyBorder="1"/>
    <xf numFmtId="44" fontId="0" fillId="0" borderId="21" xfId="6" applyFont="1" applyBorder="1"/>
    <xf numFmtId="0" fontId="0" fillId="0" borderId="0" xfId="0" applyFill="1" applyBorder="1"/>
    <xf numFmtId="0" fontId="5" fillId="3" borderId="3" xfId="0" applyFont="1" applyFill="1" applyBorder="1" applyAlignment="1">
      <alignment horizontal="right"/>
    </xf>
    <xf numFmtId="49" fontId="4" fillId="0" borderId="8" xfId="0" applyNumberFormat="1" applyFont="1" applyBorder="1" applyAlignment="1">
      <alignment horizontal="center" wrapText="1"/>
    </xf>
    <xf numFmtId="0" fontId="5" fillId="0" borderId="31" xfId="0" applyFont="1" applyBorder="1" applyAlignment="1">
      <alignment horizontal="right"/>
    </xf>
    <xf numFmtId="2" fontId="5" fillId="4" borderId="11" xfId="0" applyNumberFormat="1" applyFont="1" applyFill="1" applyBorder="1"/>
    <xf numFmtId="2" fontId="4" fillId="0" borderId="3" xfId="0" applyNumberFormat="1" applyFont="1" applyBorder="1" applyAlignment="1">
      <alignment horizontal="right"/>
    </xf>
    <xf numFmtId="2" fontId="5" fillId="6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/>
    <xf numFmtId="49" fontId="3" fillId="0" borderId="0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4" fillId="0" borderId="0" xfId="7" applyNumberFormat="1" applyFont="1" applyFill="1" applyBorder="1" applyAlignment="1">
      <alignment vertical="top" wrapText="1"/>
    </xf>
    <xf numFmtId="164" fontId="5" fillId="0" borderId="0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0" fontId="4" fillId="0" borderId="14" xfId="0" applyFont="1" applyFill="1" applyBorder="1" applyAlignment="1"/>
    <xf numFmtId="0" fontId="4" fillId="0" borderId="0" xfId="7" applyFont="1" applyFill="1" applyBorder="1" applyAlignment="1"/>
    <xf numFmtId="0" fontId="5" fillId="0" borderId="0" xfId="7" applyFill="1" applyBorder="1"/>
    <xf numFmtId="4" fontId="5" fillId="0" borderId="0" xfId="7" applyNumberFormat="1" applyFont="1" applyFill="1" applyBorder="1" applyAlignment="1">
      <alignment horizontal="right"/>
    </xf>
    <xf numFmtId="164" fontId="5" fillId="0" borderId="0" xfId="7" applyNumberFormat="1" applyFont="1" applyFill="1" applyBorder="1"/>
    <xf numFmtId="0" fontId="4" fillId="0" borderId="0" xfId="7" applyFont="1" applyFill="1" applyBorder="1" applyAlignment="1">
      <alignment horizontal="right"/>
    </xf>
    <xf numFmtId="10" fontId="4" fillId="0" borderId="0" xfId="7" applyNumberFormat="1" applyFont="1" applyFill="1" applyBorder="1" applyAlignment="1">
      <alignment vertical="top" wrapText="1"/>
    </xf>
    <xf numFmtId="4" fontId="5" fillId="0" borderId="0" xfId="7" applyNumberFormat="1" applyFill="1" applyBorder="1"/>
    <xf numFmtId="0" fontId="5" fillId="0" borderId="32" xfId="0" applyFont="1" applyFill="1" applyBorder="1" applyAlignment="1">
      <alignment horizontal="right"/>
    </xf>
    <xf numFmtId="8" fontId="0" fillId="0" borderId="10" xfId="0" applyNumberFormat="1" applyBorder="1"/>
    <xf numFmtId="10" fontId="0" fillId="0" borderId="3" xfId="0" applyNumberFormat="1" applyBorder="1"/>
    <xf numFmtId="0" fontId="5" fillId="0" borderId="15" xfId="0" applyNumberFormat="1" applyFont="1" applyBorder="1"/>
    <xf numFmtId="0" fontId="4" fillId="0" borderId="15" xfId="2" quotePrefix="1" applyNumberFormat="1" applyFont="1" applyBorder="1"/>
    <xf numFmtId="43" fontId="4" fillId="10" borderId="15" xfId="3" applyFont="1" applyFill="1" applyBorder="1" applyAlignment="1">
      <alignment horizontal="center" textRotation="90"/>
    </xf>
    <xf numFmtId="43" fontId="4" fillId="11" borderId="15" xfId="3" applyFont="1" applyFill="1" applyBorder="1" applyAlignment="1">
      <alignment horizontal="center" textRotation="90"/>
    </xf>
    <xf numFmtId="3" fontId="0" fillId="0" borderId="15" xfId="0" applyNumberFormat="1" applyBorder="1"/>
    <xf numFmtId="2" fontId="5" fillId="4" borderId="15" xfId="0" applyNumberFormat="1" applyFont="1" applyFill="1" applyBorder="1"/>
    <xf numFmtId="3" fontId="13" fillId="12" borderId="15" xfId="0" applyNumberFormat="1" applyFont="1" applyFill="1" applyBorder="1"/>
    <xf numFmtId="2" fontId="0" fillId="0" borderId="0" xfId="0" applyNumberFormat="1"/>
    <xf numFmtId="49" fontId="5" fillId="0" borderId="0" xfId="0" applyNumberFormat="1" applyFont="1" applyBorder="1"/>
    <xf numFmtId="49" fontId="0" fillId="0" borderId="0" xfId="0" applyNumberFormat="1" applyBorder="1"/>
    <xf numFmtId="8" fontId="0" fillId="0" borderId="0" xfId="0" applyNumberFormat="1" applyBorder="1"/>
    <xf numFmtId="0" fontId="4" fillId="0" borderId="0" xfId="0" applyNumberFormat="1" applyFont="1" applyBorder="1"/>
    <xf numFmtId="0" fontId="11" fillId="13" borderId="0" xfId="0" applyFont="1" applyFill="1"/>
    <xf numFmtId="0" fontId="3" fillId="13" borderId="0" xfId="0" applyFont="1" applyFill="1" applyAlignment="1">
      <alignment horizontal="center"/>
    </xf>
    <xf numFmtId="4" fontId="15" fillId="13" borderId="3" xfId="0" applyNumberFormat="1" applyFont="1" applyFill="1" applyBorder="1"/>
    <xf numFmtId="0" fontId="11" fillId="0" borderId="0" xfId="0" applyFont="1" applyFill="1"/>
    <xf numFmtId="0" fontId="11" fillId="13" borderId="0" xfId="0" applyFont="1" applyFill="1" applyAlignment="1">
      <alignment horizontal="center" wrapText="1"/>
    </xf>
    <xf numFmtId="4" fontId="5" fillId="0" borderId="15" xfId="2" quotePrefix="1" applyNumberFormat="1" applyFont="1" applyBorder="1"/>
    <xf numFmtId="4" fontId="5" fillId="0" borderId="15" xfId="2" quotePrefix="1" applyNumberFormat="1" applyFont="1" applyFill="1" applyBorder="1"/>
    <xf numFmtId="4" fontId="5" fillId="15" borderId="6" xfId="0" applyNumberFormat="1" applyFont="1" applyFill="1" applyBorder="1" applyAlignment="1"/>
    <xf numFmtId="0" fontId="4" fillId="0" borderId="8" xfId="0" applyFont="1" applyBorder="1" applyAlignment="1"/>
    <xf numFmtId="4" fontId="0" fillId="0" borderId="2" xfId="0" applyNumberFormat="1" applyBorder="1"/>
    <xf numFmtId="0" fontId="18" fillId="0" borderId="0" xfId="0" applyFont="1" applyAlignment="1"/>
    <xf numFmtId="0" fontId="4" fillId="0" borderId="13" xfId="0" applyFont="1" applyBorder="1" applyAlignment="1"/>
    <xf numFmtId="49" fontId="5" fillId="0" borderId="34" xfId="0" applyNumberFormat="1" applyFont="1" applyBorder="1" applyAlignment="1">
      <alignment wrapText="1"/>
    </xf>
    <xf numFmtId="49" fontId="5" fillId="0" borderId="35" xfId="0" applyNumberFormat="1" applyFont="1" applyBorder="1" applyAlignment="1">
      <alignment wrapText="1"/>
    </xf>
    <xf numFmtId="0" fontId="4" fillId="0" borderId="0" xfId="7" applyFont="1" applyAlignment="1">
      <alignment horizontal="center" vertical="center"/>
    </xf>
    <xf numFmtId="0" fontId="5" fillId="0" borderId="6" xfId="7" applyBorder="1"/>
    <xf numFmtId="0" fontId="5" fillId="0" borderId="18" xfId="7" applyFont="1" applyBorder="1"/>
    <xf numFmtId="0" fontId="5" fillId="0" borderId="17" xfId="7" applyBorder="1" applyAlignment="1">
      <alignment horizontal="center"/>
    </xf>
    <xf numFmtId="0" fontId="5" fillId="0" borderId="36" xfId="7" applyBorder="1" applyAlignment="1">
      <alignment horizontal="center"/>
    </xf>
    <xf numFmtId="0" fontId="5" fillId="0" borderId="9" xfId="7" applyBorder="1"/>
    <xf numFmtId="0" fontId="5" fillId="0" borderId="0" xfId="7" applyBorder="1"/>
    <xf numFmtId="0" fontId="3" fillId="16" borderId="37" xfId="7" applyFont="1" applyFill="1" applyBorder="1" applyAlignment="1">
      <alignment vertical="center"/>
    </xf>
    <xf numFmtId="49" fontId="5" fillId="16" borderId="38" xfId="7" applyNumberFormat="1" applyFont="1" applyFill="1" applyBorder="1" applyAlignment="1">
      <alignment horizontal="center" vertical="center" wrapText="1"/>
    </xf>
    <xf numFmtId="0" fontId="5" fillId="16" borderId="39" xfId="7" applyFill="1" applyBorder="1" applyAlignment="1">
      <alignment horizontal="center" vertical="center"/>
    </xf>
    <xf numFmtId="44" fontId="5" fillId="0" borderId="0" xfId="7" applyNumberFormat="1" applyFill="1"/>
    <xf numFmtId="0" fontId="5" fillId="0" borderId="40" xfId="7" applyFont="1" applyFill="1" applyBorder="1"/>
    <xf numFmtId="0" fontId="5" fillId="0" borderId="19" xfId="7" applyFont="1" applyFill="1" applyBorder="1"/>
    <xf numFmtId="44" fontId="0" fillId="0" borderId="20" xfId="6" applyFont="1" applyBorder="1"/>
    <xf numFmtId="44" fontId="5" fillId="0" borderId="20" xfId="6" applyFont="1" applyBorder="1"/>
    <xf numFmtId="0" fontId="5" fillId="0" borderId="41" xfId="7" applyFont="1" applyFill="1" applyBorder="1"/>
    <xf numFmtId="0" fontId="5" fillId="0" borderId="34" xfId="7" applyFont="1" applyFill="1" applyBorder="1"/>
    <xf numFmtId="44" fontId="0" fillId="0" borderId="35" xfId="6" applyFont="1" applyBorder="1"/>
    <xf numFmtId="44" fontId="5" fillId="0" borderId="35" xfId="6" applyFont="1" applyBorder="1"/>
    <xf numFmtId="3" fontId="4" fillId="0" borderId="3" xfId="7" applyNumberFormat="1" applyFont="1" applyBorder="1"/>
    <xf numFmtId="44" fontId="4" fillId="0" borderId="2" xfId="6" applyFont="1" applyFill="1" applyBorder="1"/>
    <xf numFmtId="1" fontId="5" fillId="0" borderId="0" xfId="7" applyNumberFormat="1"/>
    <xf numFmtId="166" fontId="5" fillId="0" borderId="0" xfId="7" applyNumberFormat="1"/>
    <xf numFmtId="165" fontId="5" fillId="0" borderId="0" xfId="7" applyNumberFormat="1" applyFont="1"/>
    <xf numFmtId="44" fontId="5" fillId="0" borderId="0" xfId="7" applyNumberFormat="1" applyFont="1"/>
    <xf numFmtId="44" fontId="5" fillId="0" borderId="0" xfId="7" applyNumberFormat="1"/>
    <xf numFmtId="0" fontId="4" fillId="0" borderId="0" xfId="7" applyFont="1" applyBorder="1"/>
    <xf numFmtId="44" fontId="4" fillId="0" borderId="0" xfId="6" applyFont="1" applyFill="1" applyBorder="1"/>
    <xf numFmtId="44" fontId="4" fillId="0" borderId="0" xfId="6" applyFont="1" applyBorder="1"/>
    <xf numFmtId="0" fontId="4" fillId="0" borderId="6" xfId="7" applyFont="1" applyBorder="1"/>
    <xf numFmtId="44" fontId="4" fillId="0" borderId="2" xfId="7" applyNumberFormat="1" applyFont="1" applyBorder="1"/>
    <xf numFmtId="0" fontId="5" fillId="0" borderId="18" xfId="7" applyFont="1" applyBorder="1" applyAlignment="1">
      <alignment horizontal="center"/>
    </xf>
    <xf numFmtId="0" fontId="3" fillId="17" borderId="37" xfId="7" applyFont="1" applyFill="1" applyBorder="1" applyAlignment="1">
      <alignment vertical="center"/>
    </xf>
    <xf numFmtId="0" fontId="5" fillId="17" borderId="39" xfId="7" applyFill="1" applyBorder="1" applyAlignment="1">
      <alignment horizontal="center" vertical="center"/>
    </xf>
    <xf numFmtId="44" fontId="4" fillId="0" borderId="6" xfId="7" applyNumberFormat="1" applyFont="1" applyBorder="1"/>
    <xf numFmtId="44" fontId="5" fillId="0" borderId="2" xfId="7" applyNumberFormat="1" applyBorder="1"/>
    <xf numFmtId="3" fontId="5" fillId="3" borderId="3" xfId="0" applyNumberFormat="1" applyFont="1" applyFill="1" applyBorder="1" applyAlignment="1">
      <alignment horizontal="right"/>
    </xf>
    <xf numFmtId="0" fontId="7" fillId="0" borderId="0" xfId="1" applyAlignment="1" applyProtection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7" borderId="6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2" fillId="10" borderId="0" xfId="0" applyFont="1" applyFill="1" applyAlignment="1">
      <alignment horizontal="center" vertical="center"/>
    </xf>
    <xf numFmtId="0" fontId="12" fillId="10" borderId="33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0" fontId="4" fillId="0" borderId="6" xfId="7" applyFont="1" applyBorder="1" applyAlignment="1">
      <alignment horizontal="center"/>
    </xf>
    <xf numFmtId="0" fontId="4" fillId="0" borderId="24" xfId="7" applyFont="1" applyBorder="1" applyAlignment="1">
      <alignment horizontal="center"/>
    </xf>
    <xf numFmtId="0" fontId="14" fillId="15" borderId="0" xfId="7" applyFont="1" applyFill="1" applyAlignment="1">
      <alignment horizontal="center"/>
    </xf>
    <xf numFmtId="0" fontId="4" fillId="0" borderId="16" xfId="7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4" fillId="0" borderId="25" xfId="7" applyFont="1" applyBorder="1" applyAlignment="1">
      <alignment horizontal="center"/>
    </xf>
    <xf numFmtId="0" fontId="4" fillId="0" borderId="26" xfId="7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7" applyFont="1" applyBorder="1" applyAlignment="1">
      <alignment horizontal="center" wrapText="1"/>
    </xf>
    <xf numFmtId="0" fontId="4" fillId="0" borderId="10" xfId="7" applyFont="1" applyBorder="1" applyAlignment="1">
      <alignment horizontal="center" wrapText="1"/>
    </xf>
    <xf numFmtId="0" fontId="4" fillId="0" borderId="11" xfId="7" applyFont="1" applyBorder="1" applyAlignment="1">
      <alignment horizontal="center" wrapText="1"/>
    </xf>
    <xf numFmtId="0" fontId="4" fillId="8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4" fontId="17" fillId="15" borderId="6" xfId="0" applyNumberFormat="1" applyFont="1" applyFill="1" applyBorder="1" applyAlignment="1">
      <alignment horizontal="center"/>
    </xf>
    <xf numFmtId="4" fontId="17" fillId="15" borderId="16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0" fontId="5" fillId="0" borderId="0" xfId="7" applyNumberFormat="1" applyFill="1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4" fillId="5" borderId="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16" borderId="0" xfId="7" applyFont="1" applyFill="1" applyAlignment="1">
      <alignment horizontal="left" vertical="center"/>
    </xf>
    <xf numFmtId="0" fontId="3" fillId="17" borderId="0" xfId="7" applyFont="1" applyFill="1" applyAlignment="1">
      <alignment horizontal="left" vertical="center"/>
    </xf>
    <xf numFmtId="4" fontId="16" fillId="14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18" borderId="0" xfId="0" applyFill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18">
    <cellStyle name=" 3]_x000d__x000a_Zoomed=0_x000d__x000a_Row=155_x000d__x000a_Column=-10_x000d__x000a_Height=392_x000d__x000a_Width=1027_x000d__x000a_FontName=Arial_x000d__x000a_FontStyle=0_x000d__x000a_FontSize=10_x000d__x000a_PrtFontNa" xfId="13"/>
    <cellStyle name="Hipervínculo" xfId="1" builtinId="8"/>
    <cellStyle name="Millares" xfId="2" builtinId="3"/>
    <cellStyle name="Millares 2" xfId="3"/>
    <cellStyle name="Moneda" xfId="4" builtinId="4"/>
    <cellStyle name="Moneda 10" xfId="14"/>
    <cellStyle name="Moneda 11" xfId="15"/>
    <cellStyle name="Moneda 12" xfId="16"/>
    <cellStyle name="Moneda 13" xfId="17"/>
    <cellStyle name="Moneda 2" xfId="5"/>
    <cellStyle name="Moneda 2 2" xfId="11"/>
    <cellStyle name="Moneda 3" xfId="6"/>
    <cellStyle name="Normal" xfId="0" builtinId="0"/>
    <cellStyle name="Normal 2" xfId="7"/>
    <cellStyle name="Normal 2 2" xfId="8"/>
    <cellStyle name="Normal 2 2 2" xfId="12"/>
    <cellStyle name="Porcentaje" xfId="9" builtinId="5"/>
    <cellStyle name="Porcentaje 2" xfId="10"/>
  </cellStyles>
  <dxfs count="75"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emis@minetur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workbookViewId="0">
      <selection activeCell="G16" sqref="G16"/>
    </sheetView>
  </sheetViews>
  <sheetFormatPr baseColWidth="10" defaultRowHeight="12.75" x14ac:dyDescent="0.2"/>
  <cols>
    <col min="2" max="2" width="36.7109375" bestFit="1" customWidth="1"/>
    <col min="3" max="3" width="34.7109375" customWidth="1"/>
    <col min="4" max="4" width="25.7109375" bestFit="1" customWidth="1"/>
    <col min="5" max="5" width="17.140625" customWidth="1"/>
    <col min="7" max="7" width="30.28515625" customWidth="1"/>
  </cols>
  <sheetData>
    <row r="2" spans="2:7" ht="13.5" thickBot="1" x14ac:dyDescent="0.25">
      <c r="C2" s="181" t="s">
        <v>36</v>
      </c>
      <c r="D2" s="182"/>
      <c r="E2" s="182"/>
      <c r="F2" s="182"/>
    </row>
    <row r="3" spans="2:7" ht="13.5" thickBot="1" x14ac:dyDescent="0.25">
      <c r="B3" s="24" t="s">
        <v>22</v>
      </c>
      <c r="C3" s="184" t="s">
        <v>63</v>
      </c>
      <c r="D3" s="185"/>
      <c r="E3" s="186"/>
      <c r="G3" s="29" t="s">
        <v>96</v>
      </c>
    </row>
    <row r="4" spans="2:7" x14ac:dyDescent="0.2">
      <c r="G4" s="180" t="s">
        <v>97</v>
      </c>
    </row>
    <row r="5" spans="2:7" ht="13.5" thickBot="1" x14ac:dyDescent="0.25">
      <c r="B5" s="7" t="s">
        <v>8</v>
      </c>
      <c r="C5" s="7" t="s">
        <v>37</v>
      </c>
      <c r="D5" s="7" t="s">
        <v>38</v>
      </c>
      <c r="E5" s="7" t="s">
        <v>39</v>
      </c>
      <c r="G5" s="7"/>
    </row>
    <row r="6" spans="2:7" x14ac:dyDescent="0.2">
      <c r="B6" s="59" t="str">
        <f>'totales entidad'!C4</f>
        <v>Nombre del coordinador</v>
      </c>
      <c r="C6" s="32" t="s">
        <v>34</v>
      </c>
      <c r="D6" s="16"/>
      <c r="E6" s="21"/>
      <c r="F6" s="75"/>
      <c r="G6" s="29"/>
    </row>
    <row r="7" spans="2:7" x14ac:dyDescent="0.2">
      <c r="B7" s="117" t="str">
        <f>'totales entidad'!C5</f>
        <v>Nombre participante 2</v>
      </c>
      <c r="C7" s="8"/>
      <c r="D7" s="18"/>
      <c r="E7" s="22"/>
    </row>
    <row r="8" spans="2:7" x14ac:dyDescent="0.2">
      <c r="B8" s="117" t="str">
        <f>'totales entidad'!C6</f>
        <v>Nombre participante 3</v>
      </c>
      <c r="C8" s="8"/>
      <c r="D8" s="18"/>
      <c r="E8" s="62"/>
    </row>
    <row r="9" spans="2:7" x14ac:dyDescent="0.2">
      <c r="B9" s="117" t="str">
        <f>'totales entidad'!C7</f>
        <v>Nombre participante 4</v>
      </c>
      <c r="C9" s="8"/>
      <c r="D9" s="18"/>
      <c r="E9" s="22"/>
    </row>
    <row r="10" spans="2:7" x14ac:dyDescent="0.2">
      <c r="B10" s="59" t="str">
        <f>'totales entidad'!C8</f>
        <v>Nombre participante 5</v>
      </c>
      <c r="C10" s="8"/>
      <c r="D10" s="18"/>
      <c r="E10" s="22"/>
    </row>
    <row r="11" spans="2:7" x14ac:dyDescent="0.2">
      <c r="B11" s="117" t="str">
        <f>'totales entidad'!C9</f>
        <v>Nombre participante 6</v>
      </c>
      <c r="C11" s="8"/>
      <c r="D11" s="18"/>
      <c r="E11" s="22"/>
    </row>
    <row r="12" spans="2:7" x14ac:dyDescent="0.2">
      <c r="B12" s="117" t="str">
        <f>'totales entidad'!C10</f>
        <v>Nombre participante 7</v>
      </c>
      <c r="C12" s="8"/>
      <c r="D12" s="18"/>
      <c r="E12" s="22"/>
    </row>
    <row r="13" spans="2:7" x14ac:dyDescent="0.2">
      <c r="B13" s="117" t="str">
        <f>'totales entidad'!C11</f>
        <v>Nombre participante 8</v>
      </c>
      <c r="C13" s="8"/>
      <c r="D13" s="18"/>
      <c r="E13" s="22"/>
    </row>
    <row r="14" spans="2:7" ht="13.5" thickBot="1" x14ac:dyDescent="0.25">
      <c r="B14" s="59">
        <f>'totales entidad'!C12</f>
        <v>0</v>
      </c>
      <c r="C14" s="19"/>
      <c r="D14" s="20"/>
      <c r="E14" s="23"/>
    </row>
    <row r="16" spans="2:7" x14ac:dyDescent="0.2">
      <c r="B16" s="183" t="s">
        <v>35</v>
      </c>
      <c r="C16" s="183"/>
      <c r="D16" s="183"/>
    </row>
    <row r="17" spans="2:4" x14ac:dyDescent="0.2">
      <c r="B17" s="183" t="s">
        <v>44</v>
      </c>
      <c r="C17" s="183"/>
      <c r="D17" s="183"/>
    </row>
    <row r="18" spans="2:4" x14ac:dyDescent="0.2">
      <c r="B18" s="183" t="s">
        <v>45</v>
      </c>
      <c r="C18" s="183"/>
      <c r="D18" s="183"/>
    </row>
    <row r="20" spans="2:4" x14ac:dyDescent="0.2">
      <c r="B20" s="8"/>
    </row>
    <row r="21" spans="2:4" x14ac:dyDescent="0.2">
      <c r="B21" s="33"/>
    </row>
    <row r="22" spans="2:4" x14ac:dyDescent="0.2">
      <c r="B22" s="34"/>
    </row>
    <row r="23" spans="2:4" x14ac:dyDescent="0.2">
      <c r="B23" s="34"/>
    </row>
    <row r="24" spans="2:4" x14ac:dyDescent="0.2">
      <c r="B24" s="35"/>
    </row>
    <row r="25" spans="2:4" x14ac:dyDescent="0.2">
      <c r="B25" s="36"/>
    </row>
  </sheetData>
  <mergeCells count="5">
    <mergeCell ref="C2:F2"/>
    <mergeCell ref="B16:D16"/>
    <mergeCell ref="C3:E3"/>
    <mergeCell ref="B17:D17"/>
    <mergeCell ref="B18:D18"/>
  </mergeCells>
  <phoneticPr fontId="6" type="noConversion"/>
  <hyperlinks>
    <hyperlink ref="G4" r:id="rId1" display="artemis@minetur.es"/>
  </hyperlinks>
  <pageMargins left="0.75" right="0.75" top="1" bottom="1" header="0" footer="0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workbookViewId="0">
      <selection activeCell="D8" sqref="D8"/>
    </sheetView>
  </sheetViews>
  <sheetFormatPr baseColWidth="10" defaultRowHeight="12.75" x14ac:dyDescent="0.2"/>
  <cols>
    <col min="1" max="1" width="1.7109375" customWidth="1"/>
    <col min="2" max="2" width="11.28515625" customWidth="1"/>
    <col min="3" max="3" width="26.42578125" customWidth="1"/>
    <col min="4" max="4" width="19.42578125" customWidth="1"/>
    <col min="5" max="5" width="15.140625" customWidth="1"/>
    <col min="6" max="6" width="15.85546875" customWidth="1"/>
    <col min="7" max="7" width="8" customWidth="1"/>
    <col min="8" max="8" width="3.7109375" customWidth="1"/>
  </cols>
  <sheetData>
    <row r="1" spans="2:15" ht="13.5" thickBot="1" x14ac:dyDescent="0.25">
      <c r="I1" s="187" t="s">
        <v>76</v>
      </c>
      <c r="J1" s="187"/>
      <c r="K1" s="187"/>
      <c r="L1" s="187"/>
      <c r="M1" s="189" t="s">
        <v>77</v>
      </c>
      <c r="N1" s="189"/>
      <c r="O1" s="189"/>
    </row>
    <row r="2" spans="2:15" ht="13.5" thickBot="1" x14ac:dyDescent="0.25">
      <c r="E2" s="116">
        <v>0.16700000000000001</v>
      </c>
      <c r="I2" s="188"/>
      <c r="J2" s="188"/>
      <c r="K2" s="188"/>
      <c r="L2" s="188"/>
      <c r="M2" s="190"/>
      <c r="N2" s="190"/>
      <c r="O2" s="190"/>
    </row>
    <row r="3" spans="2:15" ht="148.5" x14ac:dyDescent="0.2">
      <c r="B3" s="9" t="s">
        <v>14</v>
      </c>
      <c r="C3" s="10" t="s">
        <v>15</v>
      </c>
      <c r="D3" s="11" t="s">
        <v>16</v>
      </c>
      <c r="E3" s="12" t="s">
        <v>17</v>
      </c>
      <c r="F3" s="11" t="s">
        <v>18</v>
      </c>
      <c r="G3" s="13" t="s">
        <v>19</v>
      </c>
      <c r="I3" s="119" t="s">
        <v>78</v>
      </c>
      <c r="J3" s="119" t="s">
        <v>79</v>
      </c>
      <c r="K3" s="119" t="s">
        <v>80</v>
      </c>
      <c r="L3" s="119" t="s">
        <v>81</v>
      </c>
      <c r="M3" s="120" t="s">
        <v>79</v>
      </c>
      <c r="N3" s="120" t="s">
        <v>80</v>
      </c>
      <c r="O3" s="120" t="s">
        <v>81</v>
      </c>
    </row>
    <row r="4" spans="2:15" x14ac:dyDescent="0.2">
      <c r="B4" s="59" t="str">
        <f>Contactos!$C$3</f>
        <v>nombre del proyecto</v>
      </c>
      <c r="C4" s="59" t="str">
        <f>'partidas entidad'!B6</f>
        <v>Nombre del coordinador</v>
      </c>
      <c r="D4" s="134">
        <f>'partidas entidad'!G16</f>
        <v>0</v>
      </c>
      <c r="E4" s="118">
        <f>D4*$E$2</f>
        <v>0</v>
      </c>
      <c r="F4" s="118">
        <f t="shared" ref="F4:F11" si="0">D4*G4</f>
        <v>0</v>
      </c>
      <c r="G4" s="60"/>
      <c r="I4" s="121"/>
      <c r="J4" s="121"/>
      <c r="K4" s="121"/>
      <c r="L4" s="121"/>
      <c r="M4" s="122">
        <f t="shared" ref="M4:O11" si="1">D4-J4</f>
        <v>0</v>
      </c>
      <c r="N4" s="122">
        <f>E4-K4</f>
        <v>0</v>
      </c>
      <c r="O4" s="122">
        <f>F4-L4</f>
        <v>0</v>
      </c>
    </row>
    <row r="5" spans="2:15" x14ac:dyDescent="0.2">
      <c r="B5" s="59" t="str">
        <f>Contactos!$C$3</f>
        <v>nombre del proyecto</v>
      </c>
      <c r="C5" s="58" t="str">
        <f>'partidas entidad'!B20</f>
        <v>Nombre participante 2</v>
      </c>
      <c r="D5" s="134">
        <f>'partidas entidad'!G30</f>
        <v>0</v>
      </c>
      <c r="E5" s="118">
        <f t="shared" ref="E5:E11" si="2">D5*$E$2</f>
        <v>0</v>
      </c>
      <c r="F5" s="118">
        <f t="shared" si="0"/>
        <v>0</v>
      </c>
      <c r="G5" s="60"/>
      <c r="I5" s="121"/>
      <c r="J5" s="121"/>
      <c r="K5" s="121"/>
      <c r="L5" s="121"/>
      <c r="M5" s="122">
        <f t="shared" si="1"/>
        <v>0</v>
      </c>
      <c r="N5" s="122">
        <f t="shared" si="1"/>
        <v>0</v>
      </c>
      <c r="O5" s="122">
        <f t="shared" si="1"/>
        <v>0</v>
      </c>
    </row>
    <row r="6" spans="2:15" x14ac:dyDescent="0.2">
      <c r="B6" s="59" t="str">
        <f>Contactos!$C$3</f>
        <v>nombre del proyecto</v>
      </c>
      <c r="C6" s="58" t="str">
        <f>'partidas entidad'!B34</f>
        <v>Nombre participante 3</v>
      </c>
      <c r="D6" s="135">
        <f>'partidas entidad'!G44</f>
        <v>0</v>
      </c>
      <c r="E6" s="118">
        <f t="shared" si="2"/>
        <v>0</v>
      </c>
      <c r="F6" s="118">
        <f t="shared" si="0"/>
        <v>0</v>
      </c>
      <c r="G6" s="60"/>
      <c r="H6" s="29"/>
      <c r="I6" s="121"/>
      <c r="J6" s="121"/>
      <c r="K6" s="121"/>
      <c r="L6" s="121"/>
      <c r="M6" s="122">
        <f t="shared" si="1"/>
        <v>0</v>
      </c>
      <c r="N6" s="122">
        <f t="shared" si="1"/>
        <v>0</v>
      </c>
      <c r="O6" s="122">
        <f t="shared" si="1"/>
        <v>0</v>
      </c>
    </row>
    <row r="7" spans="2:15" x14ac:dyDescent="0.2">
      <c r="B7" s="59" t="str">
        <f>Contactos!$C$3</f>
        <v>nombre del proyecto</v>
      </c>
      <c r="C7" s="115" t="str">
        <f>'partidas entidad'!B48</f>
        <v>Nombre participante 4</v>
      </c>
      <c r="D7" s="134">
        <f>'partidas entidad'!G58</f>
        <v>0</v>
      </c>
      <c r="E7" s="118">
        <f t="shared" si="2"/>
        <v>0</v>
      </c>
      <c r="F7" s="118">
        <f t="shared" si="0"/>
        <v>0</v>
      </c>
      <c r="G7" s="60"/>
      <c r="I7" s="121"/>
      <c r="J7" s="121"/>
      <c r="K7" s="121"/>
      <c r="L7" s="121"/>
      <c r="M7" s="122">
        <f t="shared" si="1"/>
        <v>0</v>
      </c>
      <c r="N7" s="122">
        <f t="shared" si="1"/>
        <v>0</v>
      </c>
      <c r="O7" s="122">
        <f t="shared" si="1"/>
        <v>0</v>
      </c>
    </row>
    <row r="8" spans="2:15" x14ac:dyDescent="0.2">
      <c r="B8" s="59" t="str">
        <f>Contactos!$C$3</f>
        <v>nombre del proyecto</v>
      </c>
      <c r="C8" s="115" t="str">
        <f>'partidas entidad'!B62</f>
        <v>Nombre participante 5</v>
      </c>
      <c r="D8" s="135">
        <f>'partidas entidad'!G72</f>
        <v>0</v>
      </c>
      <c r="E8" s="118">
        <f t="shared" si="2"/>
        <v>0</v>
      </c>
      <c r="F8" s="118">
        <f t="shared" si="0"/>
        <v>0</v>
      </c>
      <c r="G8" s="60"/>
      <c r="H8" s="29"/>
      <c r="I8" s="121"/>
      <c r="J8" s="121"/>
      <c r="K8" s="121"/>
      <c r="L8" s="121"/>
      <c r="M8" s="122">
        <f t="shared" si="1"/>
        <v>0</v>
      </c>
      <c r="N8" s="122">
        <f t="shared" si="1"/>
        <v>0</v>
      </c>
      <c r="O8" s="122">
        <f t="shared" si="1"/>
        <v>0</v>
      </c>
    </row>
    <row r="9" spans="2:15" x14ac:dyDescent="0.2">
      <c r="B9" s="59" t="str">
        <f>Contactos!$C$3</f>
        <v>nombre del proyecto</v>
      </c>
      <c r="C9" s="117" t="str">
        <f>'partidas entidad'!B76</f>
        <v>Nombre participante 6</v>
      </c>
      <c r="D9" s="134">
        <f>'partidas entidad'!G86</f>
        <v>0</v>
      </c>
      <c r="E9" s="118">
        <f t="shared" si="2"/>
        <v>0</v>
      </c>
      <c r="F9" s="118">
        <f t="shared" si="0"/>
        <v>0</v>
      </c>
      <c r="G9" s="60"/>
      <c r="I9" s="121"/>
      <c r="J9" s="123"/>
      <c r="K9" s="123"/>
      <c r="L9" s="121"/>
      <c r="M9" s="122">
        <f t="shared" si="1"/>
        <v>0</v>
      </c>
      <c r="N9" s="122">
        <f t="shared" si="1"/>
        <v>0</v>
      </c>
      <c r="O9" s="122">
        <f t="shared" si="1"/>
        <v>0</v>
      </c>
    </row>
    <row r="10" spans="2:15" x14ac:dyDescent="0.2">
      <c r="B10" s="59" t="str">
        <f>Contactos!$C$3</f>
        <v>nombre del proyecto</v>
      </c>
      <c r="C10" s="58" t="str">
        <f>'partidas entidad'!B90</f>
        <v>Nombre participante 7</v>
      </c>
      <c r="D10" s="134">
        <f>'partidas entidad'!G100</f>
        <v>0</v>
      </c>
      <c r="E10" s="118">
        <f t="shared" si="2"/>
        <v>0</v>
      </c>
      <c r="F10" s="118">
        <f t="shared" si="0"/>
        <v>0</v>
      </c>
      <c r="G10" s="60"/>
      <c r="I10" s="121"/>
      <c r="J10" s="121"/>
      <c r="K10" s="121"/>
      <c r="L10" s="121"/>
      <c r="M10" s="122">
        <f t="shared" si="1"/>
        <v>0</v>
      </c>
      <c r="N10" s="122">
        <f t="shared" si="1"/>
        <v>0</v>
      </c>
      <c r="O10" s="122">
        <f t="shared" si="1"/>
        <v>0</v>
      </c>
    </row>
    <row r="11" spans="2:15" x14ac:dyDescent="0.2">
      <c r="B11" s="59" t="str">
        <f>Contactos!$C$3</f>
        <v>nombre del proyecto</v>
      </c>
      <c r="C11" s="58" t="str">
        <f>'partidas entidad'!B104</f>
        <v>Nombre participante 8</v>
      </c>
      <c r="D11" s="135">
        <f>'partidas entidad'!G114</f>
        <v>0</v>
      </c>
      <c r="E11" s="118">
        <f t="shared" si="2"/>
        <v>0</v>
      </c>
      <c r="F11" s="118">
        <f t="shared" si="0"/>
        <v>0</v>
      </c>
      <c r="G11" s="60"/>
      <c r="I11" s="121"/>
      <c r="J11" s="121"/>
      <c r="K11" s="121"/>
      <c r="L11" s="121"/>
      <c r="M11" s="122">
        <f t="shared" si="1"/>
        <v>0</v>
      </c>
      <c r="N11" s="122">
        <f t="shared" si="1"/>
        <v>0</v>
      </c>
      <c r="O11" s="122">
        <f t="shared" si="1"/>
        <v>0</v>
      </c>
    </row>
    <row r="12" spans="2:15" x14ac:dyDescent="0.2">
      <c r="D12" s="30">
        <f>SUM(D4:D11)</f>
        <v>0</v>
      </c>
    </row>
    <row r="13" spans="2:15" x14ac:dyDescent="0.2">
      <c r="C13" s="191" t="s">
        <v>85</v>
      </c>
      <c r="D13" s="191"/>
      <c r="E13" s="191"/>
      <c r="F13" s="191"/>
      <c r="G13" s="191"/>
    </row>
    <row r="29" spans="4:4" x14ac:dyDescent="0.2">
      <c r="D29" s="30"/>
    </row>
  </sheetData>
  <mergeCells count="3">
    <mergeCell ref="I1:L2"/>
    <mergeCell ref="M1:O2"/>
    <mergeCell ref="C13:G13"/>
  </mergeCells>
  <phoneticPr fontId="6" type="noConversion"/>
  <conditionalFormatting sqref="M11">
    <cfRule type="cellIs" dxfId="70" priority="14" stopIfTrue="1" operator="greaterThan">
      <formula>1</formula>
    </cfRule>
    <cfRule type="cellIs" dxfId="69" priority="15" stopIfTrue="1" operator="lessThan">
      <formula>-1</formula>
    </cfRule>
    <cfRule type="cellIs" dxfId="68" priority="16" stopIfTrue="1" operator="lessThanOrEqual">
      <formula>1</formula>
    </cfRule>
  </conditionalFormatting>
  <conditionalFormatting sqref="M4:M10">
    <cfRule type="cellIs" dxfId="67" priority="11" stopIfTrue="1" operator="greaterThan">
      <formula>1</formula>
    </cfRule>
    <cfRule type="cellIs" dxfId="66" priority="12" stopIfTrue="1" operator="lessThan">
      <formula>-1</formula>
    </cfRule>
    <cfRule type="cellIs" dxfId="65" priority="13" stopIfTrue="1" operator="lessThanOrEqual">
      <formula>1</formula>
    </cfRule>
  </conditionalFormatting>
  <conditionalFormatting sqref="N11">
    <cfRule type="cellIs" dxfId="64" priority="8" stopIfTrue="1" operator="greaterThan">
      <formula>1</formula>
    </cfRule>
    <cfRule type="cellIs" dxfId="63" priority="9" stopIfTrue="1" operator="lessThan">
      <formula>-1</formula>
    </cfRule>
    <cfRule type="cellIs" dxfId="62" priority="10" stopIfTrue="1" operator="lessThanOrEqual">
      <formula>1</formula>
    </cfRule>
  </conditionalFormatting>
  <conditionalFormatting sqref="O11">
    <cfRule type="cellIs" dxfId="61" priority="5" stopIfTrue="1" operator="greaterThan">
      <formula>1</formula>
    </cfRule>
    <cfRule type="cellIs" dxfId="60" priority="6" stopIfTrue="1" operator="lessThan">
      <formula>-1</formula>
    </cfRule>
    <cfRule type="cellIs" dxfId="59" priority="7" stopIfTrue="1" operator="lessThanOrEqual">
      <formula>1</formula>
    </cfRule>
  </conditionalFormatting>
  <conditionalFormatting sqref="N4:O10">
    <cfRule type="cellIs" dxfId="58" priority="2" stopIfTrue="1" operator="greaterThan">
      <formula>1</formula>
    </cfRule>
    <cfRule type="cellIs" dxfId="57" priority="3" stopIfTrue="1" operator="lessThan">
      <formula>-1</formula>
    </cfRule>
    <cfRule type="cellIs" dxfId="56" priority="4" stopIfTrue="1" operator="lessThanOrEqual">
      <formula>1</formula>
    </cfRule>
  </conditionalFormatting>
  <conditionalFormatting sqref="D12">
    <cfRule type="cellIs" dxfId="55" priority="1" stopIfTrue="1" operator="lessThan">
      <formula>500000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5"/>
  <sheetViews>
    <sheetView showGridLines="0" topLeftCell="A10" zoomScale="80" zoomScaleNormal="80" workbookViewId="0">
      <selection activeCell="D13" sqref="D13:F16"/>
    </sheetView>
  </sheetViews>
  <sheetFormatPr baseColWidth="10" defaultRowHeight="12.75" x14ac:dyDescent="0.2"/>
  <cols>
    <col min="1" max="1" width="3.42578125" customWidth="1"/>
    <col min="2" max="2" width="17.85546875" customWidth="1"/>
    <col min="3" max="3" width="37.28515625" customWidth="1"/>
    <col min="4" max="4" width="15.7109375" customWidth="1"/>
    <col min="5" max="7" width="14" bestFit="1" customWidth="1"/>
    <col min="8" max="8" width="9.85546875" customWidth="1"/>
    <col min="9" max="9" width="18.28515625" customWidth="1"/>
    <col min="10" max="10" width="21.42578125" customWidth="1"/>
    <col min="11" max="11" width="4.140625" customWidth="1"/>
    <col min="12" max="12" width="19.5703125" customWidth="1"/>
    <col min="13" max="13" width="20.140625" customWidth="1"/>
    <col min="14" max="14" width="26.28515625" customWidth="1"/>
  </cols>
  <sheetData>
    <row r="2" spans="2:14" ht="12.75" customHeight="1" x14ac:dyDescent="0.2">
      <c r="B2" s="193" t="s">
        <v>30</v>
      </c>
      <c r="C2" s="193"/>
      <c r="D2" s="193"/>
      <c r="E2" s="8"/>
      <c r="F2" s="8"/>
      <c r="G2" s="8"/>
    </row>
    <row r="3" spans="2:14" ht="16.5" customHeight="1" x14ac:dyDescent="0.2">
      <c r="B3" s="193"/>
      <c r="C3" s="193"/>
      <c r="D3" s="193"/>
      <c r="E3" s="192" t="s">
        <v>29</v>
      </c>
      <c r="F3" s="192"/>
      <c r="G3" s="192"/>
    </row>
    <row r="4" spans="2:14" ht="15.75" customHeight="1" x14ac:dyDescent="0.2">
      <c r="B4" s="193"/>
      <c r="C4" s="193"/>
      <c r="D4" s="193"/>
      <c r="E4" s="192"/>
      <c r="F4" s="192"/>
      <c r="G4" s="192"/>
    </row>
    <row r="5" spans="2:14" ht="16.5" thickBot="1" x14ac:dyDescent="0.3">
      <c r="B5" s="204" t="s">
        <v>40</v>
      </c>
      <c r="C5" s="204"/>
      <c r="H5" s="86"/>
      <c r="I5" s="86"/>
      <c r="J5" s="86"/>
    </row>
    <row r="6" spans="2:14" ht="13.5" customHeight="1" thickBot="1" x14ac:dyDescent="0.25">
      <c r="B6" s="198" t="s">
        <v>69</v>
      </c>
      <c r="C6" s="199"/>
      <c r="D6" s="79">
        <v>2013</v>
      </c>
      <c r="E6" s="79">
        <v>2014</v>
      </c>
      <c r="F6" s="78">
        <v>2015</v>
      </c>
      <c r="G6" s="81" t="s">
        <v>6</v>
      </c>
      <c r="H6" s="225" t="s">
        <v>31</v>
      </c>
      <c r="I6" s="226"/>
      <c r="J6" s="226"/>
      <c r="L6" s="137" t="s">
        <v>87</v>
      </c>
      <c r="M6" s="140"/>
    </row>
    <row r="7" spans="2:14" ht="26.25" thickBot="1" x14ac:dyDescent="0.25">
      <c r="B7" s="200"/>
      <c r="C7" s="201"/>
      <c r="D7" s="4" t="s">
        <v>0</v>
      </c>
      <c r="E7" s="4" t="s">
        <v>0</v>
      </c>
      <c r="F7" s="4" t="s">
        <v>0</v>
      </c>
      <c r="G7" s="4" t="s">
        <v>0</v>
      </c>
      <c r="H7" s="83"/>
      <c r="I7" s="83"/>
      <c r="J7" s="83"/>
      <c r="L7" s="141" t="s">
        <v>88</v>
      </c>
      <c r="M7" s="142" t="s">
        <v>89</v>
      </c>
    </row>
    <row r="8" spans="2:14" ht="13.5" thickBot="1" x14ac:dyDescent="0.25">
      <c r="B8" s="217" t="s">
        <v>1</v>
      </c>
      <c r="C8" s="218"/>
      <c r="D8" s="31"/>
      <c r="E8" s="61"/>
      <c r="F8" s="61"/>
      <c r="G8" s="77">
        <f>F8+E8+D8</f>
        <v>0</v>
      </c>
      <c r="H8" s="205" t="s">
        <v>86</v>
      </c>
      <c r="I8" s="206"/>
      <c r="J8" s="206"/>
      <c r="L8" s="136">
        <f>SUM(G11,G25,G39,G53,G67,G81,G95,G109)</f>
        <v>0</v>
      </c>
      <c r="M8" s="138">
        <f>'totales entidad'!D12/2</f>
        <v>0</v>
      </c>
    </row>
    <row r="9" spans="2:14" ht="13.5" thickBot="1" x14ac:dyDescent="0.25">
      <c r="B9" s="205" t="s">
        <v>23</v>
      </c>
      <c r="C9" s="219"/>
      <c r="D9" s="31"/>
      <c r="E9" s="31"/>
      <c r="F9" s="31"/>
      <c r="G9" s="77">
        <f>F9+E9+D9</f>
        <v>0</v>
      </c>
      <c r="H9" s="212" t="str">
        <f>IF(G11&gt;60000, IF(G11*'totales entidad'!G4&gt;20%*'totales entidad'!F4,"Necesita contrato autorizado para la subcontartación",""),"")</f>
        <v/>
      </c>
      <c r="I9" s="213"/>
      <c r="J9" s="213"/>
      <c r="L9" s="221" t="str">
        <f>IF(L8&gt;M8, "La subcontratación supera el 50% del presupuesto y no está permitido","")</f>
        <v/>
      </c>
      <c r="M9" s="222"/>
      <c r="N9" s="139"/>
    </row>
    <row r="10" spans="2:14" ht="13.5" thickBot="1" x14ac:dyDescent="0.25">
      <c r="B10" s="205" t="s">
        <v>2</v>
      </c>
      <c r="C10" s="219"/>
      <c r="D10" s="76">
        <f>'detalles personal'!F26</f>
        <v>0</v>
      </c>
      <c r="E10" s="76">
        <f>'detalles personal'!I26</f>
        <v>0</v>
      </c>
      <c r="F10" s="76">
        <f>'detalles personal'!L26</f>
        <v>0</v>
      </c>
      <c r="G10" s="77">
        <f t="shared" ref="G10:G15" si="0">F10+E10+D10</f>
        <v>0</v>
      </c>
      <c r="L10" s="223"/>
      <c r="M10" s="224"/>
    </row>
    <row r="11" spans="2:14" ht="13.5" thickBot="1" x14ac:dyDescent="0.25">
      <c r="B11" s="205" t="s">
        <v>3</v>
      </c>
      <c r="C11" s="206"/>
      <c r="D11" s="87"/>
      <c r="E11" s="87"/>
      <c r="F11" s="87"/>
      <c r="G11" s="77">
        <f>F11+E11+D11</f>
        <v>0</v>
      </c>
      <c r="H11" s="205" t="s">
        <v>28</v>
      </c>
      <c r="I11" s="206"/>
      <c r="J11" s="206"/>
    </row>
    <row r="12" spans="2:14" ht="26.25" thickBot="1" x14ac:dyDescent="0.25">
      <c r="B12" s="214" t="s">
        <v>4</v>
      </c>
      <c r="C12" s="88" t="s">
        <v>24</v>
      </c>
      <c r="D12" s="89">
        <f>20%*D10</f>
        <v>0</v>
      </c>
      <c r="E12" s="89">
        <f>20%*E10</f>
        <v>0</v>
      </c>
      <c r="F12" s="89">
        <f>20%*F10</f>
        <v>0</v>
      </c>
      <c r="G12" s="77">
        <f t="shared" si="0"/>
        <v>0</v>
      </c>
      <c r="H12" s="74">
        <f>IF(D12&lt;&gt;0,D12/D10*100,0)</f>
        <v>0</v>
      </c>
      <c r="I12" s="74">
        <f>IF(E12&lt;&gt;0,E12/E10*100,0)</f>
        <v>0</v>
      </c>
      <c r="J12" s="74">
        <f>IF(F12&lt;&gt;0,F12/F10*100,0)</f>
        <v>0</v>
      </c>
    </row>
    <row r="13" spans="2:14" ht="13.5" thickBot="1" x14ac:dyDescent="0.25">
      <c r="B13" s="215"/>
      <c r="C13" s="26" t="s">
        <v>25</v>
      </c>
      <c r="D13" s="179"/>
      <c r="E13" s="179"/>
      <c r="F13" s="179"/>
      <c r="G13" s="77">
        <f t="shared" si="0"/>
        <v>0</v>
      </c>
      <c r="H13" s="210" t="s">
        <v>64</v>
      </c>
      <c r="I13" s="211"/>
      <c r="J13" s="211"/>
    </row>
    <row r="14" spans="2:14" ht="13.5" thickBot="1" x14ac:dyDescent="0.25">
      <c r="B14" s="216"/>
      <c r="C14" s="27" t="s">
        <v>26</v>
      </c>
      <c r="D14" s="114">
        <f>MIN(1500,1%*SUM(D8:D13))</f>
        <v>0</v>
      </c>
      <c r="E14" s="114">
        <f>MIN(1500,1%*SUM(E8:E13))</f>
        <v>0</v>
      </c>
      <c r="F14" s="114">
        <f>MIN(1500,1%*SUM(F8:F13))</f>
        <v>0</v>
      </c>
      <c r="G14" s="77">
        <f t="shared" si="0"/>
        <v>0</v>
      </c>
      <c r="H14" s="90">
        <f>MIN(1500,1%*D16)</f>
        <v>0</v>
      </c>
      <c r="I14" s="28">
        <f>MIN(1500,1%*E16)</f>
        <v>0</v>
      </c>
      <c r="J14" s="28">
        <f>MIN(1500,1%*F16)</f>
        <v>0</v>
      </c>
    </row>
    <row r="15" spans="2:14" ht="13.5" thickBot="1" x14ac:dyDescent="0.25">
      <c r="B15" s="82"/>
      <c r="C15" s="6" t="s">
        <v>27</v>
      </c>
      <c r="D15" s="91">
        <f>SUM(D12:D14)</f>
        <v>0</v>
      </c>
      <c r="E15" s="91">
        <f>SUM(E12:E14)</f>
        <v>0</v>
      </c>
      <c r="F15" s="91">
        <f>SUM(F12:F14)</f>
        <v>0</v>
      </c>
      <c r="G15" s="77">
        <f t="shared" si="0"/>
        <v>0</v>
      </c>
    </row>
    <row r="16" spans="2:14" ht="15.75" thickBot="1" x14ac:dyDescent="0.3">
      <c r="B16" s="227" t="s">
        <v>5</v>
      </c>
      <c r="C16" s="228"/>
      <c r="D16" s="93">
        <f>SUM(D8:D11)+D15</f>
        <v>0</v>
      </c>
      <c r="E16" s="93">
        <f>SUM(E8:E11)+E15</f>
        <v>0</v>
      </c>
      <c r="F16" s="93">
        <f>SUM(F8:F11)+F15</f>
        <v>0</v>
      </c>
      <c r="G16" s="93">
        <f>SUM(G8:G11)+G15</f>
        <v>0</v>
      </c>
      <c r="H16" s="94"/>
      <c r="I16" s="95"/>
      <c r="J16" s="96"/>
    </row>
    <row r="17" spans="2:10" x14ac:dyDescent="0.2">
      <c r="F17" s="3"/>
      <c r="H17" s="86"/>
      <c r="I17" s="86"/>
      <c r="J17" s="86"/>
    </row>
    <row r="18" spans="2:10" ht="14.25" x14ac:dyDescent="0.2">
      <c r="C18" s="229"/>
      <c r="D18" s="229"/>
      <c r="E18" s="229"/>
      <c r="F18" s="229"/>
    </row>
    <row r="19" spans="2:10" ht="16.5" thickBot="1" x14ac:dyDescent="0.3">
      <c r="B19" s="204" t="s">
        <v>41</v>
      </c>
      <c r="C19" s="204"/>
    </row>
    <row r="20" spans="2:10" ht="13.5" customHeight="1" thickBot="1" x14ac:dyDescent="0.25">
      <c r="B20" s="198" t="s">
        <v>70</v>
      </c>
      <c r="C20" s="199"/>
      <c r="D20" s="79">
        <v>2013</v>
      </c>
      <c r="E20" s="79">
        <v>2014</v>
      </c>
      <c r="F20" s="78">
        <v>2015</v>
      </c>
      <c r="G20" s="98" t="s">
        <v>6</v>
      </c>
      <c r="H20" s="83"/>
      <c r="I20" s="83"/>
      <c r="J20" s="83"/>
    </row>
    <row r="21" spans="2:10" ht="26.25" thickBot="1" x14ac:dyDescent="0.25">
      <c r="B21" s="200"/>
      <c r="C21" s="201"/>
      <c r="D21" s="4" t="s">
        <v>0</v>
      </c>
      <c r="E21" s="4" t="s">
        <v>0</v>
      </c>
      <c r="F21" s="4" t="s">
        <v>0</v>
      </c>
      <c r="G21" s="4" t="s">
        <v>0</v>
      </c>
      <c r="H21" s="83"/>
      <c r="I21" s="83"/>
      <c r="J21" s="83"/>
    </row>
    <row r="22" spans="2:10" ht="13.5" thickBot="1" x14ac:dyDescent="0.25">
      <c r="B22" s="217" t="s">
        <v>1</v>
      </c>
      <c r="C22" s="218"/>
      <c r="D22" s="31"/>
      <c r="E22" s="61"/>
      <c r="F22" s="61"/>
      <c r="G22" s="77">
        <f t="shared" ref="G22:G29" si="1">F22+E22+D22</f>
        <v>0</v>
      </c>
      <c r="H22" s="205" t="s">
        <v>86</v>
      </c>
      <c r="I22" s="206"/>
      <c r="J22" s="206"/>
    </row>
    <row r="23" spans="2:10" ht="13.5" thickBot="1" x14ac:dyDescent="0.25">
      <c r="B23" s="205" t="s">
        <v>23</v>
      </c>
      <c r="C23" s="219"/>
      <c r="D23" s="31"/>
      <c r="E23" s="31"/>
      <c r="F23" s="31"/>
      <c r="G23" s="77">
        <f t="shared" si="1"/>
        <v>0</v>
      </c>
      <c r="H23" s="212" t="str">
        <f>IF(G25&gt;60000, IF(G25*'totales entidad'!G5&gt;20%*'totales entidad'!F5,"Necesita contrato autorizado para la subcontartación",""),"")</f>
        <v/>
      </c>
      <c r="I23" s="213"/>
      <c r="J23" s="213"/>
    </row>
    <row r="24" spans="2:10" ht="13.5" thickBot="1" x14ac:dyDescent="0.25">
      <c r="B24" s="205" t="s">
        <v>2</v>
      </c>
      <c r="C24" s="219"/>
      <c r="D24" s="76">
        <f>'detalles personal'!F53</f>
        <v>0</v>
      </c>
      <c r="E24" s="76">
        <f>'detalles personal'!I53</f>
        <v>0</v>
      </c>
      <c r="F24" s="76">
        <f>'detalles personal'!L53</f>
        <v>0</v>
      </c>
      <c r="G24" s="77">
        <f t="shared" si="1"/>
        <v>0</v>
      </c>
    </row>
    <row r="25" spans="2:10" ht="13.5" thickBot="1" x14ac:dyDescent="0.25">
      <c r="B25" s="205" t="s">
        <v>3</v>
      </c>
      <c r="C25" s="206"/>
      <c r="D25" s="87"/>
      <c r="E25" s="87"/>
      <c r="F25" s="87"/>
      <c r="G25" s="77">
        <f t="shared" si="1"/>
        <v>0</v>
      </c>
      <c r="H25" s="205" t="s">
        <v>28</v>
      </c>
      <c r="I25" s="206"/>
      <c r="J25" s="206"/>
    </row>
    <row r="26" spans="2:10" ht="26.25" thickBot="1" x14ac:dyDescent="0.25">
      <c r="B26" s="214" t="s">
        <v>4</v>
      </c>
      <c r="C26" s="25" t="s">
        <v>24</v>
      </c>
      <c r="D26" s="89">
        <f>20%*D24</f>
        <v>0</v>
      </c>
      <c r="E26" s="89">
        <f>20%*E24</f>
        <v>0</v>
      </c>
      <c r="F26" s="89">
        <f>20%*F24</f>
        <v>0</v>
      </c>
      <c r="G26" s="77">
        <f t="shared" si="1"/>
        <v>0</v>
      </c>
      <c r="H26" s="74">
        <f>IF(D26&lt;&gt;0,D26/D24*100,0)</f>
        <v>0</v>
      </c>
      <c r="I26" s="74">
        <f>IF(E26&lt;&gt;0,E26/E24*100,0)</f>
        <v>0</v>
      </c>
      <c r="J26" s="74">
        <f>IF(F26&lt;&gt;0,F26/F24*100,0)</f>
        <v>0</v>
      </c>
    </row>
    <row r="27" spans="2:10" ht="13.5" thickBot="1" x14ac:dyDescent="0.25">
      <c r="B27" s="215"/>
      <c r="C27" s="26" t="s">
        <v>25</v>
      </c>
      <c r="D27" s="179"/>
      <c r="E27" s="179"/>
      <c r="F27" s="179"/>
      <c r="G27" s="77">
        <f t="shared" si="1"/>
        <v>0</v>
      </c>
      <c r="H27" s="210" t="s">
        <v>64</v>
      </c>
      <c r="I27" s="211"/>
      <c r="J27" s="211"/>
    </row>
    <row r="28" spans="2:10" ht="13.5" thickBot="1" x14ac:dyDescent="0.25">
      <c r="B28" s="216"/>
      <c r="C28" s="27" t="s">
        <v>26</v>
      </c>
      <c r="D28" s="114">
        <f>MIN(1500,1%*SUM(D22:D27))</f>
        <v>0</v>
      </c>
      <c r="E28" s="114">
        <f>MIN(1500,1%*SUM(E22:E27))</f>
        <v>0</v>
      </c>
      <c r="F28" s="114">
        <f>MIN(1500,1%*SUM(F22:F27))</f>
        <v>0</v>
      </c>
      <c r="G28" s="77">
        <f t="shared" si="1"/>
        <v>0</v>
      </c>
      <c r="H28" s="90">
        <f>MIN(1500,1%*D30)</f>
        <v>0</v>
      </c>
      <c r="I28" s="28">
        <f>MIN(1500,1%*E30)</f>
        <v>0</v>
      </c>
      <c r="J28" s="28">
        <f>MIN(1500,1%*F30)</f>
        <v>0</v>
      </c>
    </row>
    <row r="29" spans="2:10" ht="13.5" thickBot="1" x14ac:dyDescent="0.25">
      <c r="B29" s="82"/>
      <c r="C29" s="6" t="s">
        <v>27</v>
      </c>
      <c r="D29" s="91">
        <f>SUM(D26:D28)</f>
        <v>0</v>
      </c>
      <c r="E29" s="91">
        <f>SUM(E26:E28)</f>
        <v>0</v>
      </c>
      <c r="F29" s="91">
        <f>SUM(F26:F28)</f>
        <v>0</v>
      </c>
      <c r="G29" s="77">
        <f t="shared" si="1"/>
        <v>0</v>
      </c>
    </row>
    <row r="30" spans="2:10" ht="15.75" thickBot="1" x14ac:dyDescent="0.3">
      <c r="B30" s="205" t="s">
        <v>5</v>
      </c>
      <c r="C30" s="219"/>
      <c r="D30" s="93">
        <f>SUM(D22:D25)+D29</f>
        <v>0</v>
      </c>
      <c r="E30" s="93">
        <f>SUM(E22:E25)+E29</f>
        <v>0</v>
      </c>
      <c r="F30" s="93">
        <f>SUM(F22:F25)+F29</f>
        <v>0</v>
      </c>
      <c r="G30" s="1">
        <f>SUM(G22:G25)+G29</f>
        <v>0</v>
      </c>
      <c r="H30" s="94"/>
      <c r="I30" s="95"/>
      <c r="J30" s="96"/>
    </row>
    <row r="31" spans="2:10" x14ac:dyDescent="0.2">
      <c r="F31" s="3"/>
      <c r="H31" s="94"/>
      <c r="I31" s="95"/>
      <c r="J31" s="96"/>
    </row>
    <row r="33" spans="2:11" ht="16.5" thickBot="1" x14ac:dyDescent="0.3">
      <c r="B33" s="204" t="s">
        <v>42</v>
      </c>
      <c r="C33" s="204"/>
      <c r="G33" s="99"/>
      <c r="H33" s="100"/>
      <c r="I33" s="100"/>
    </row>
    <row r="34" spans="2:11" ht="13.5" customHeight="1" thickBot="1" x14ac:dyDescent="0.25">
      <c r="B34" s="198" t="s">
        <v>71</v>
      </c>
      <c r="C34" s="199"/>
      <c r="D34" s="79">
        <v>2013</v>
      </c>
      <c r="E34" s="79">
        <v>2014</v>
      </c>
      <c r="F34" s="78">
        <v>2015</v>
      </c>
      <c r="G34" s="81" t="s">
        <v>6</v>
      </c>
      <c r="H34" s="83"/>
      <c r="I34" s="83"/>
      <c r="J34" s="83"/>
    </row>
    <row r="35" spans="2:11" ht="26.25" thickBot="1" x14ac:dyDescent="0.25">
      <c r="B35" s="200"/>
      <c r="C35" s="201"/>
      <c r="D35" s="4" t="s">
        <v>0</v>
      </c>
      <c r="E35" s="4" t="s">
        <v>0</v>
      </c>
      <c r="F35" s="4" t="s">
        <v>0</v>
      </c>
      <c r="G35" s="4" t="s">
        <v>0</v>
      </c>
      <c r="H35" s="94"/>
      <c r="I35" s="95"/>
      <c r="J35" s="96"/>
    </row>
    <row r="36" spans="2:11" ht="13.5" thickBot="1" x14ac:dyDescent="0.25">
      <c r="B36" s="217" t="s">
        <v>1</v>
      </c>
      <c r="C36" s="218"/>
      <c r="D36" s="31"/>
      <c r="E36" s="61"/>
      <c r="F36" s="61"/>
      <c r="G36" s="77">
        <f t="shared" ref="G36:G43" si="2">F36+E36+D36</f>
        <v>0</v>
      </c>
      <c r="H36" s="205" t="s">
        <v>86</v>
      </c>
      <c r="I36" s="206"/>
      <c r="J36" s="206"/>
    </row>
    <row r="37" spans="2:11" ht="13.5" thickBot="1" x14ac:dyDescent="0.25">
      <c r="B37" s="205" t="s">
        <v>23</v>
      </c>
      <c r="C37" s="219"/>
      <c r="D37" s="31"/>
      <c r="E37" s="31"/>
      <c r="F37" s="31"/>
      <c r="G37" s="77">
        <f t="shared" si="2"/>
        <v>0</v>
      </c>
      <c r="H37" s="212" t="str">
        <f>IF(G39&gt;60000, IF(G39*'totales entidad'!G6&gt;20%*'totales entidad'!F6,"Necesita contrato autorizado para la subcontartación",""),"")</f>
        <v/>
      </c>
      <c r="I37" s="213"/>
      <c r="J37" s="213"/>
    </row>
    <row r="38" spans="2:11" ht="13.5" thickBot="1" x14ac:dyDescent="0.25">
      <c r="B38" s="205" t="s">
        <v>2</v>
      </c>
      <c r="C38" s="219"/>
      <c r="D38" s="76">
        <f>'detalles personal'!F79</f>
        <v>0</v>
      </c>
      <c r="E38" s="76">
        <f>'detalles personal'!I79</f>
        <v>0</v>
      </c>
      <c r="F38" s="76">
        <f>'detalles personal'!L79</f>
        <v>0</v>
      </c>
      <c r="G38" s="77">
        <f t="shared" si="2"/>
        <v>0</v>
      </c>
    </row>
    <row r="39" spans="2:11" ht="13.5" thickBot="1" x14ac:dyDescent="0.25">
      <c r="B39" s="205" t="s">
        <v>3</v>
      </c>
      <c r="C39" s="206"/>
      <c r="D39" s="179"/>
      <c r="E39" s="179"/>
      <c r="F39" s="179"/>
      <c r="G39" s="77">
        <f t="shared" si="2"/>
        <v>0</v>
      </c>
      <c r="H39" s="205" t="s">
        <v>28</v>
      </c>
      <c r="I39" s="206"/>
      <c r="J39" s="206"/>
    </row>
    <row r="40" spans="2:11" ht="26.25" thickBot="1" x14ac:dyDescent="0.25">
      <c r="B40" s="214" t="s">
        <v>4</v>
      </c>
      <c r="C40" s="25" t="s">
        <v>24</v>
      </c>
      <c r="D40" s="89">
        <f>20%*D38</f>
        <v>0</v>
      </c>
      <c r="E40" s="89">
        <f>20%*E38</f>
        <v>0</v>
      </c>
      <c r="F40" s="89">
        <f>20%*F38</f>
        <v>0</v>
      </c>
      <c r="G40" s="77">
        <f t="shared" si="2"/>
        <v>0</v>
      </c>
      <c r="H40" s="74">
        <f>IF(D40&lt;&gt;0,D40/D38*100,0)</f>
        <v>0</v>
      </c>
      <c r="I40" s="74">
        <f>IF(E40&lt;&gt;0,E40/E38*100,0)</f>
        <v>0</v>
      </c>
      <c r="J40" s="74">
        <f>IF(F40&lt;&gt;0,F40/F38*100,0)</f>
        <v>0</v>
      </c>
    </row>
    <row r="41" spans="2:11" ht="13.5" thickBot="1" x14ac:dyDescent="0.25">
      <c r="B41" s="215"/>
      <c r="C41" s="26" t="s">
        <v>25</v>
      </c>
      <c r="D41" s="179"/>
      <c r="E41" s="179"/>
      <c r="F41" s="179"/>
      <c r="G41" s="77">
        <f t="shared" si="2"/>
        <v>0</v>
      </c>
      <c r="H41" s="210" t="s">
        <v>64</v>
      </c>
      <c r="I41" s="211"/>
      <c r="J41" s="211"/>
      <c r="K41" s="101"/>
    </row>
    <row r="42" spans="2:11" ht="13.5" thickBot="1" x14ac:dyDescent="0.25">
      <c r="B42" s="216"/>
      <c r="C42" s="27" t="s">
        <v>26</v>
      </c>
      <c r="D42" s="114">
        <f>MIN(1500,1%*SUM(D36:D41))</f>
        <v>0</v>
      </c>
      <c r="E42" s="114">
        <f>MIN(1500,1%*SUM(E36:E41))</f>
        <v>0</v>
      </c>
      <c r="F42" s="114">
        <f>MIN(1500,1%*SUM(F36:F41))</f>
        <v>0</v>
      </c>
      <c r="G42" s="77">
        <f t="shared" si="2"/>
        <v>0</v>
      </c>
      <c r="H42" s="90">
        <f>MIN(1500,1%*D44)</f>
        <v>0</v>
      </c>
      <c r="I42" s="28">
        <f>MIN(1500,1%*E44)</f>
        <v>0</v>
      </c>
      <c r="J42" s="28">
        <f>MIN(1500,1%*F44)</f>
        <v>0</v>
      </c>
    </row>
    <row r="43" spans="2:11" ht="13.5" thickBot="1" x14ac:dyDescent="0.25">
      <c r="B43" s="82"/>
      <c r="C43" s="6" t="s">
        <v>27</v>
      </c>
      <c r="D43" s="91">
        <f>SUM(D40:D42)</f>
        <v>0</v>
      </c>
      <c r="E43" s="91">
        <f>SUM(E40:E42)</f>
        <v>0</v>
      </c>
      <c r="F43" s="91">
        <f>SUM(F40:F42)</f>
        <v>0</v>
      </c>
      <c r="G43" s="77">
        <f t="shared" si="2"/>
        <v>0</v>
      </c>
      <c r="H43" s="102"/>
      <c r="I43" s="103"/>
      <c r="J43" s="104"/>
    </row>
    <row r="44" spans="2:11" ht="15.75" thickBot="1" x14ac:dyDescent="0.3">
      <c r="B44" s="205" t="s">
        <v>5</v>
      </c>
      <c r="C44" s="219"/>
      <c r="D44" s="93">
        <f>SUM(D36:D39)+D43</f>
        <v>0</v>
      </c>
      <c r="E44" s="93">
        <f>SUM(E36:E39)+E43</f>
        <v>0</v>
      </c>
      <c r="F44" s="93">
        <f>SUM(F36:F39)+F43</f>
        <v>0</v>
      </c>
      <c r="G44" s="105">
        <f>SUM(G36:G39)+G43</f>
        <v>0</v>
      </c>
      <c r="H44" s="94"/>
      <c r="I44" s="95"/>
      <c r="J44" s="96"/>
    </row>
    <row r="45" spans="2:11" x14ac:dyDescent="0.2">
      <c r="F45" s="3"/>
      <c r="H45" s="86"/>
      <c r="I45" s="86"/>
      <c r="J45" s="86"/>
    </row>
    <row r="46" spans="2:11" x14ac:dyDescent="0.2">
      <c r="C46" s="5"/>
    </row>
    <row r="47" spans="2:11" ht="16.5" thickBot="1" x14ac:dyDescent="0.3">
      <c r="B47" s="204" t="s">
        <v>43</v>
      </c>
      <c r="C47" s="204"/>
      <c r="G47" s="99"/>
      <c r="H47" s="100"/>
      <c r="I47" s="100"/>
    </row>
    <row r="48" spans="2:11" ht="13.5" customHeight="1" thickBot="1" x14ac:dyDescent="0.25">
      <c r="B48" s="198" t="s">
        <v>72</v>
      </c>
      <c r="C48" s="199"/>
      <c r="D48" s="79">
        <v>2013</v>
      </c>
      <c r="E48" s="79">
        <v>2014</v>
      </c>
      <c r="F48" s="78">
        <v>2015</v>
      </c>
      <c r="G48" s="81" t="s">
        <v>6</v>
      </c>
      <c r="H48" s="83"/>
      <c r="I48" s="83"/>
      <c r="J48" s="83"/>
    </row>
    <row r="49" spans="2:11" ht="26.25" thickBot="1" x14ac:dyDescent="0.25">
      <c r="B49" s="200"/>
      <c r="C49" s="201"/>
      <c r="D49" s="4" t="s">
        <v>0</v>
      </c>
      <c r="E49" s="4" t="s">
        <v>0</v>
      </c>
      <c r="F49" s="4" t="s">
        <v>0</v>
      </c>
      <c r="G49" s="4" t="s">
        <v>0</v>
      </c>
      <c r="H49" s="94"/>
      <c r="I49" s="95"/>
      <c r="J49" s="96"/>
    </row>
    <row r="50" spans="2:11" ht="13.5" thickBot="1" x14ac:dyDescent="0.25">
      <c r="B50" s="217" t="s">
        <v>1</v>
      </c>
      <c r="C50" s="218"/>
      <c r="D50" s="31"/>
      <c r="E50" s="61"/>
      <c r="F50" s="61"/>
      <c r="G50" s="77">
        <f t="shared" ref="G50:G57" si="3">F50+E50+D50</f>
        <v>0</v>
      </c>
      <c r="H50" s="205" t="s">
        <v>86</v>
      </c>
      <c r="I50" s="206"/>
      <c r="J50" s="206"/>
    </row>
    <row r="51" spans="2:11" ht="13.5" thickBot="1" x14ac:dyDescent="0.25">
      <c r="B51" s="205" t="s">
        <v>23</v>
      </c>
      <c r="C51" s="219"/>
      <c r="D51" s="31"/>
      <c r="E51" s="31"/>
      <c r="F51" s="31"/>
      <c r="G51" s="77">
        <f t="shared" si="3"/>
        <v>0</v>
      </c>
      <c r="H51" s="212" t="str">
        <f>IF(G53&gt;60000, IF(G53*'totales entidad'!G7&gt;20%*'totales entidad'!F7,"Necesita contrato autorizado para la subcontartación",""),"")</f>
        <v/>
      </c>
      <c r="I51" s="213"/>
      <c r="J51" s="213"/>
    </row>
    <row r="52" spans="2:11" ht="13.5" thickBot="1" x14ac:dyDescent="0.25">
      <c r="B52" s="205" t="s">
        <v>2</v>
      </c>
      <c r="C52" s="219"/>
      <c r="D52" s="76">
        <f>'detalles personal'!F106</f>
        <v>0</v>
      </c>
      <c r="E52" s="76">
        <f>'detalles personal'!I106</f>
        <v>0</v>
      </c>
      <c r="F52" s="76">
        <f>'detalles personal'!L106</f>
        <v>0</v>
      </c>
      <c r="G52" s="77">
        <f t="shared" si="3"/>
        <v>0</v>
      </c>
      <c r="H52" s="86"/>
      <c r="I52" s="86"/>
      <c r="J52" s="86"/>
    </row>
    <row r="53" spans="2:11" ht="13.5" thickBot="1" x14ac:dyDescent="0.25">
      <c r="B53" s="205" t="s">
        <v>3</v>
      </c>
      <c r="C53" s="206"/>
      <c r="D53" s="87"/>
      <c r="E53" s="87"/>
      <c r="F53" s="87"/>
      <c r="G53" s="77">
        <f t="shared" si="3"/>
        <v>0</v>
      </c>
      <c r="H53" s="205" t="s">
        <v>28</v>
      </c>
      <c r="I53" s="206"/>
      <c r="J53" s="206"/>
    </row>
    <row r="54" spans="2:11" ht="26.25" thickBot="1" x14ac:dyDescent="0.25">
      <c r="B54" s="214" t="s">
        <v>4</v>
      </c>
      <c r="C54" s="25" t="s">
        <v>24</v>
      </c>
      <c r="D54" s="89">
        <f>20%*D52</f>
        <v>0</v>
      </c>
      <c r="E54" s="89">
        <f>20%*E52</f>
        <v>0</v>
      </c>
      <c r="F54" s="89">
        <f>20%*F52</f>
        <v>0</v>
      </c>
      <c r="G54" s="77">
        <f t="shared" si="3"/>
        <v>0</v>
      </c>
      <c r="H54" s="74">
        <f>IF(D54&lt;&gt;0,D54/D52*100,0)</f>
        <v>0</v>
      </c>
      <c r="I54" s="74">
        <f>IF(E54&lt;&gt;0,E54/E52*100,0)</f>
        <v>0</v>
      </c>
      <c r="J54" s="74">
        <f>IF(F54&lt;&gt;0,F54/F52*100,0)</f>
        <v>0</v>
      </c>
    </row>
    <row r="55" spans="2:11" ht="13.5" thickBot="1" x14ac:dyDescent="0.25">
      <c r="B55" s="215"/>
      <c r="C55" s="26" t="s">
        <v>25</v>
      </c>
      <c r="D55" s="179"/>
      <c r="E55" s="179"/>
      <c r="F55" s="179"/>
      <c r="G55" s="77">
        <f t="shared" si="3"/>
        <v>0</v>
      </c>
      <c r="H55" s="210" t="s">
        <v>64</v>
      </c>
      <c r="I55" s="211"/>
      <c r="J55" s="211"/>
      <c r="K55" s="106"/>
    </row>
    <row r="56" spans="2:11" ht="13.5" thickBot="1" x14ac:dyDescent="0.25">
      <c r="B56" s="216"/>
      <c r="C56" s="27" t="s">
        <v>26</v>
      </c>
      <c r="D56" s="114">
        <f>MIN(1500,1%*SUM(D50:D55))</f>
        <v>0</v>
      </c>
      <c r="E56" s="114">
        <f>MIN(1500,1%*SUM(E50:E55))</f>
        <v>0</v>
      </c>
      <c r="F56" s="114">
        <f>MIN(1500,1%*SUM(F50:F55))</f>
        <v>0</v>
      </c>
      <c r="G56" s="77">
        <f t="shared" si="3"/>
        <v>0</v>
      </c>
      <c r="H56" s="90">
        <f>MIN(1500,1%*D58)</f>
        <v>0</v>
      </c>
      <c r="I56" s="28">
        <f>MIN(1500,1%*E58)</f>
        <v>0</v>
      </c>
      <c r="J56" s="28">
        <f>MIN(1500,1%*F58)</f>
        <v>0</v>
      </c>
    </row>
    <row r="57" spans="2:11" ht="13.5" thickBot="1" x14ac:dyDescent="0.25">
      <c r="B57" s="82"/>
      <c r="C57" s="6" t="s">
        <v>27</v>
      </c>
      <c r="D57" s="91">
        <f>SUM(D54:D56)</f>
        <v>0</v>
      </c>
      <c r="E57" s="91">
        <f>SUM(E54:E56)</f>
        <v>0</v>
      </c>
      <c r="F57" s="91">
        <f>SUM(F54:F56)</f>
        <v>0</v>
      </c>
      <c r="G57" s="77">
        <f t="shared" si="3"/>
        <v>0</v>
      </c>
      <c r="H57" s="102"/>
      <c r="I57" s="103"/>
      <c r="J57" s="104"/>
    </row>
    <row r="58" spans="2:11" ht="15.75" thickBot="1" x14ac:dyDescent="0.3">
      <c r="B58" s="205" t="s">
        <v>5</v>
      </c>
      <c r="C58" s="219"/>
      <c r="D58" s="93">
        <f>SUM(D50:D53)+D57</f>
        <v>0</v>
      </c>
      <c r="E58" s="93">
        <f>SUM(E50:E53)+E57</f>
        <v>0</v>
      </c>
      <c r="F58" s="93">
        <f>SUM(F50:F53)+F57</f>
        <v>0</v>
      </c>
      <c r="G58" s="1">
        <f>SUM(G50:G53)+G57</f>
        <v>0</v>
      </c>
      <c r="H58" s="94"/>
      <c r="I58" s="95"/>
      <c r="J58" s="96"/>
    </row>
    <row r="59" spans="2:11" x14ac:dyDescent="0.2">
      <c r="F59" s="3"/>
    </row>
    <row r="61" spans="2:11" ht="16.5" thickBot="1" x14ac:dyDescent="0.3">
      <c r="B61" s="204" t="s">
        <v>65</v>
      </c>
      <c r="C61" s="204"/>
    </row>
    <row r="62" spans="2:11" ht="13.5" customHeight="1" thickBot="1" x14ac:dyDescent="0.25">
      <c r="B62" s="198" t="s">
        <v>84</v>
      </c>
      <c r="C62" s="199"/>
      <c r="D62" s="79">
        <v>2013</v>
      </c>
      <c r="E62" s="79">
        <v>2014</v>
      </c>
      <c r="F62" s="78">
        <v>2015</v>
      </c>
      <c r="G62" s="81" t="s">
        <v>6</v>
      </c>
      <c r="H62" s="107"/>
      <c r="I62" s="107"/>
      <c r="J62" s="107"/>
    </row>
    <row r="63" spans="2:11" ht="26.25" thickBot="1" x14ac:dyDescent="0.25">
      <c r="B63" s="200"/>
      <c r="C63" s="201"/>
      <c r="D63" s="4" t="s">
        <v>0</v>
      </c>
      <c r="E63" s="4" t="s">
        <v>0</v>
      </c>
      <c r="F63" s="4" t="s">
        <v>0</v>
      </c>
      <c r="G63" s="4" t="s">
        <v>0</v>
      </c>
      <c r="H63" s="220"/>
      <c r="I63" s="220"/>
      <c r="J63" s="220"/>
    </row>
    <row r="64" spans="2:11" ht="13.5" thickBot="1" x14ac:dyDescent="0.25">
      <c r="B64" s="202" t="s">
        <v>1</v>
      </c>
      <c r="C64" s="203"/>
      <c r="D64" s="31"/>
      <c r="E64" s="61"/>
      <c r="F64" s="61"/>
      <c r="G64" s="77">
        <f t="shared" ref="G64:G71" si="4">F64+E64+D64</f>
        <v>0</v>
      </c>
      <c r="H64" s="205" t="s">
        <v>86</v>
      </c>
      <c r="I64" s="206"/>
      <c r="J64" s="206"/>
    </row>
    <row r="65" spans="2:11" ht="13.5" thickBot="1" x14ac:dyDescent="0.25">
      <c r="B65" s="194" t="s">
        <v>23</v>
      </c>
      <c r="C65" s="195"/>
      <c r="D65" s="31"/>
      <c r="E65" s="31"/>
      <c r="F65" s="31"/>
      <c r="G65" s="77">
        <f t="shared" si="4"/>
        <v>0</v>
      </c>
      <c r="H65" s="212" t="str">
        <f>IF(G67&gt;60000, IF(G67*'totales entidad'!G8&gt;20%*'totales entidad'!F8,"Necesita contrato autorizado para la subcontartación",""),"")</f>
        <v/>
      </c>
      <c r="I65" s="213"/>
      <c r="J65" s="213"/>
    </row>
    <row r="66" spans="2:11" ht="13.5" thickBot="1" x14ac:dyDescent="0.25">
      <c r="B66" s="194" t="s">
        <v>2</v>
      </c>
      <c r="C66" s="195"/>
      <c r="D66" s="76">
        <f>'detalles personal'!F133</f>
        <v>0</v>
      </c>
      <c r="E66" s="76">
        <f>'detalles personal'!I133</f>
        <v>0</v>
      </c>
      <c r="F66" s="76">
        <f>'detalles personal'!L133</f>
        <v>0</v>
      </c>
      <c r="G66" s="77">
        <f t="shared" si="4"/>
        <v>0</v>
      </c>
      <c r="H66" s="108"/>
      <c r="I66" s="108"/>
      <c r="J66" s="108"/>
    </row>
    <row r="67" spans="2:11" ht="13.5" thickBot="1" x14ac:dyDescent="0.25">
      <c r="B67" s="194" t="s">
        <v>3</v>
      </c>
      <c r="C67" s="197"/>
      <c r="D67" s="87"/>
      <c r="E67" s="87"/>
      <c r="F67" s="87"/>
      <c r="G67" s="77">
        <f t="shared" si="4"/>
        <v>0</v>
      </c>
      <c r="H67" s="205" t="s">
        <v>28</v>
      </c>
      <c r="I67" s="206"/>
      <c r="J67" s="206"/>
    </row>
    <row r="68" spans="2:11" ht="26.25" thickBot="1" x14ac:dyDescent="0.25">
      <c r="B68" s="207" t="s">
        <v>4</v>
      </c>
      <c r="C68" s="67" t="s">
        <v>24</v>
      </c>
      <c r="D68" s="89">
        <f>20%*D66</f>
        <v>0</v>
      </c>
      <c r="E68" s="89">
        <f>20%*E66</f>
        <v>0</v>
      </c>
      <c r="F68" s="89">
        <f>20%*F66</f>
        <v>0</v>
      </c>
      <c r="G68" s="77">
        <f t="shared" si="4"/>
        <v>0</v>
      </c>
      <c r="H68" s="74">
        <f>IF(D68&lt;&gt;0,D68/D66*100,0)</f>
        <v>0</v>
      </c>
      <c r="I68" s="74">
        <f>IF(E68&lt;&gt;0,E68/E66*100,0)</f>
        <v>0</v>
      </c>
      <c r="J68" s="74">
        <f>IF(F68&lt;&gt;0,F68/F66*100,0)</f>
        <v>0</v>
      </c>
    </row>
    <row r="69" spans="2:11" ht="13.5" thickBot="1" x14ac:dyDescent="0.25">
      <c r="B69" s="208"/>
      <c r="C69" s="68" t="s">
        <v>25</v>
      </c>
      <c r="D69" s="179"/>
      <c r="E69" s="179"/>
      <c r="F69" s="179"/>
      <c r="G69" s="77">
        <f t="shared" si="4"/>
        <v>0</v>
      </c>
      <c r="H69" s="210" t="s">
        <v>64</v>
      </c>
      <c r="I69" s="211"/>
      <c r="J69" s="211"/>
      <c r="K69" s="101"/>
    </row>
    <row r="70" spans="2:11" ht="13.5" thickBot="1" x14ac:dyDescent="0.25">
      <c r="B70" s="209"/>
      <c r="C70" s="69" t="s">
        <v>26</v>
      </c>
      <c r="D70" s="114">
        <f>MIN(1500,1%*SUM(D64:D69))</f>
        <v>0</v>
      </c>
      <c r="E70" s="114">
        <f>MIN(1500,1%*SUM(E64:E69))</f>
        <v>0</v>
      </c>
      <c r="F70" s="114">
        <f>MIN(1500,1%*SUM(F64:F69))</f>
        <v>0</v>
      </c>
      <c r="G70" s="77">
        <f t="shared" si="4"/>
        <v>0</v>
      </c>
      <c r="H70" s="90">
        <f>MIN(1500,1%*D72)</f>
        <v>0</v>
      </c>
      <c r="I70" s="28">
        <f>MIN(1500,1%*E72)</f>
        <v>0</v>
      </c>
      <c r="J70" s="28">
        <f>MIN(1500,1%*F72)</f>
        <v>0</v>
      </c>
    </row>
    <row r="71" spans="2:11" ht="13.5" thickBot="1" x14ac:dyDescent="0.25">
      <c r="B71" s="80"/>
      <c r="C71" s="66" t="s">
        <v>27</v>
      </c>
      <c r="D71" s="91">
        <f>SUM(D68:D70)</f>
        <v>0</v>
      </c>
      <c r="E71" s="91">
        <f>SUM(E68:E70)</f>
        <v>0</v>
      </c>
      <c r="F71" s="91">
        <f>SUM(F68:F70)</f>
        <v>0</v>
      </c>
      <c r="G71" s="77">
        <f t="shared" si="4"/>
        <v>0</v>
      </c>
      <c r="H71" s="109"/>
      <c r="I71" s="103"/>
      <c r="J71" s="110"/>
    </row>
    <row r="72" spans="2:11" ht="15.75" thickBot="1" x14ac:dyDescent="0.3">
      <c r="B72" s="194" t="s">
        <v>5</v>
      </c>
      <c r="C72" s="195"/>
      <c r="D72" s="93">
        <f>SUM(D64:D67)+D71</f>
        <v>0</v>
      </c>
      <c r="E72" s="93">
        <f>SUM(E64:E67)+E71</f>
        <v>0</v>
      </c>
      <c r="F72" s="93">
        <f>SUM(F64:F67)+F71</f>
        <v>0</v>
      </c>
      <c r="G72" s="1">
        <f>SUM(G64:G67)+G71</f>
        <v>0</v>
      </c>
      <c r="H72" s="111"/>
      <c r="I72" s="112"/>
      <c r="J72" s="113"/>
    </row>
    <row r="73" spans="2:11" x14ac:dyDescent="0.2">
      <c r="B73" s="196"/>
      <c r="C73" s="196"/>
      <c r="D73" s="196"/>
      <c r="E73" s="196"/>
      <c r="F73" s="196"/>
      <c r="H73" s="86"/>
      <c r="I73" s="86"/>
      <c r="J73" s="108"/>
    </row>
    <row r="75" spans="2:11" ht="16.5" thickBot="1" x14ac:dyDescent="0.3">
      <c r="B75" s="204" t="s">
        <v>66</v>
      </c>
      <c r="C75" s="204"/>
    </row>
    <row r="76" spans="2:11" ht="13.5" customHeight="1" thickBot="1" x14ac:dyDescent="0.25">
      <c r="B76" s="198" t="s">
        <v>73</v>
      </c>
      <c r="C76" s="199"/>
      <c r="D76" s="79">
        <v>2013</v>
      </c>
      <c r="E76" s="79">
        <v>2014</v>
      </c>
      <c r="F76" s="78">
        <v>2015</v>
      </c>
      <c r="G76" s="81" t="s">
        <v>6</v>
      </c>
      <c r="H76" s="107"/>
      <c r="I76" s="107"/>
      <c r="J76" s="107"/>
    </row>
    <row r="77" spans="2:11" ht="26.25" thickBot="1" x14ac:dyDescent="0.25">
      <c r="B77" s="200"/>
      <c r="C77" s="201"/>
      <c r="D77" s="4" t="s">
        <v>0</v>
      </c>
      <c r="E77" s="4" t="s">
        <v>0</v>
      </c>
      <c r="F77" s="4" t="s">
        <v>0</v>
      </c>
      <c r="G77" s="4" t="s">
        <v>0</v>
      </c>
      <c r="H77" s="107"/>
      <c r="I77" s="107"/>
      <c r="J77" s="107"/>
    </row>
    <row r="78" spans="2:11" ht="13.5" thickBot="1" x14ac:dyDescent="0.25">
      <c r="B78" s="202" t="s">
        <v>1</v>
      </c>
      <c r="C78" s="203"/>
      <c r="D78" s="31"/>
      <c r="E78" s="61"/>
      <c r="F78" s="61"/>
      <c r="G78" s="77">
        <f t="shared" ref="G78:G85" si="5">F78+E78+D78</f>
        <v>0</v>
      </c>
      <c r="H78" s="205" t="s">
        <v>86</v>
      </c>
      <c r="I78" s="206"/>
      <c r="J78" s="206"/>
    </row>
    <row r="79" spans="2:11" ht="13.5" thickBot="1" x14ac:dyDescent="0.25">
      <c r="B79" s="194" t="s">
        <v>23</v>
      </c>
      <c r="C79" s="195"/>
      <c r="D79" s="31"/>
      <c r="E79" s="31"/>
      <c r="F79" s="31"/>
      <c r="G79" s="77">
        <f t="shared" si="5"/>
        <v>0</v>
      </c>
      <c r="H79" s="212" t="str">
        <f>IF(G81&gt;60000, IF(G81*'totales entidad'!G9&gt;20%*'totales entidad'!F9,"Necesita contrato autorizado para la subcontartación",""),"")</f>
        <v/>
      </c>
      <c r="I79" s="213"/>
      <c r="J79" s="213"/>
    </row>
    <row r="80" spans="2:11" ht="13.5" thickBot="1" x14ac:dyDescent="0.25">
      <c r="B80" s="194" t="s">
        <v>2</v>
      </c>
      <c r="C80" s="195"/>
      <c r="D80" s="76">
        <f>'detalles personal'!F156</f>
        <v>0</v>
      </c>
      <c r="E80" s="76">
        <f>'detalles personal'!I156</f>
        <v>0</v>
      </c>
      <c r="F80" s="76">
        <f>'detalles personal'!L156</f>
        <v>0</v>
      </c>
      <c r="G80" s="77">
        <f t="shared" si="5"/>
        <v>0</v>
      </c>
      <c r="H80" s="64"/>
      <c r="I80" s="64"/>
      <c r="J80" s="64"/>
    </row>
    <row r="81" spans="2:11" ht="13.5" thickBot="1" x14ac:dyDescent="0.25">
      <c r="B81" s="194" t="s">
        <v>3</v>
      </c>
      <c r="C81" s="197"/>
      <c r="D81" s="87"/>
      <c r="E81" s="87"/>
      <c r="F81" s="87"/>
      <c r="G81" s="77">
        <f t="shared" si="5"/>
        <v>0</v>
      </c>
      <c r="H81" s="205" t="s">
        <v>28</v>
      </c>
      <c r="I81" s="206"/>
      <c r="J81" s="206"/>
    </row>
    <row r="82" spans="2:11" ht="26.25" thickBot="1" x14ac:dyDescent="0.25">
      <c r="B82" s="207" t="s">
        <v>4</v>
      </c>
      <c r="C82" s="67" t="s">
        <v>24</v>
      </c>
      <c r="D82" s="89">
        <f>20%*D80</f>
        <v>0</v>
      </c>
      <c r="E82" s="89">
        <f>20%*E80</f>
        <v>0</v>
      </c>
      <c r="F82" s="89">
        <f>20%*F80</f>
        <v>0</v>
      </c>
      <c r="G82" s="77">
        <f t="shared" si="5"/>
        <v>0</v>
      </c>
      <c r="H82" s="74">
        <f>IF(D82&lt;&gt;0,D82/D80*100,0)</f>
        <v>0</v>
      </c>
      <c r="I82" s="74">
        <f>IF(E82&lt;&gt;0,E82/E80*100,0)</f>
        <v>0</v>
      </c>
      <c r="J82" s="74">
        <f>IF(F82&lt;&gt;0,F82/F80*100,0)</f>
        <v>0</v>
      </c>
    </row>
    <row r="83" spans="2:11" ht="13.5" thickBot="1" x14ac:dyDescent="0.25">
      <c r="B83" s="208"/>
      <c r="C83" s="68" t="s">
        <v>25</v>
      </c>
      <c r="D83" s="179"/>
      <c r="E83" s="179"/>
      <c r="F83" s="179"/>
      <c r="G83" s="77">
        <f t="shared" si="5"/>
        <v>0</v>
      </c>
      <c r="H83" s="210" t="s">
        <v>64</v>
      </c>
      <c r="I83" s="211"/>
      <c r="J83" s="211"/>
      <c r="K83" s="101"/>
    </row>
    <row r="84" spans="2:11" ht="13.5" thickBot="1" x14ac:dyDescent="0.25">
      <c r="B84" s="209"/>
      <c r="C84" s="69" t="s">
        <v>26</v>
      </c>
      <c r="D84" s="114">
        <f>MIN(1500,1%*SUM(D78:D83))</f>
        <v>0</v>
      </c>
      <c r="E84" s="114">
        <f>MIN(1500,1%*SUM(E78:E83))</f>
        <v>0</v>
      </c>
      <c r="F84" s="114">
        <f>MIN(1500,1%*SUM(F78:F83))</f>
        <v>0</v>
      </c>
      <c r="G84" s="77">
        <f t="shared" si="5"/>
        <v>0</v>
      </c>
      <c r="H84" s="90">
        <f>MIN(1500,1%*D86)</f>
        <v>0</v>
      </c>
      <c r="I84" s="28">
        <f>MIN(1500,1%*E86)</f>
        <v>0</v>
      </c>
      <c r="J84" s="28">
        <f>MIN(1500,1%*F86)</f>
        <v>0</v>
      </c>
    </row>
    <row r="85" spans="2:11" ht="13.5" thickBot="1" x14ac:dyDescent="0.25">
      <c r="B85" s="80"/>
      <c r="C85" s="66" t="s">
        <v>27</v>
      </c>
      <c r="D85" s="91">
        <f>SUM(D82:D84)</f>
        <v>0</v>
      </c>
      <c r="E85" s="91">
        <f>SUM(E82:E84)</f>
        <v>0</v>
      </c>
      <c r="F85" s="91">
        <f>SUM(F82:F84)</f>
        <v>0</v>
      </c>
      <c r="G85" s="77">
        <f t="shared" si="5"/>
        <v>0</v>
      </c>
      <c r="H85" s="109"/>
      <c r="I85" s="103"/>
      <c r="J85" s="110"/>
    </row>
    <row r="86" spans="2:11" ht="15.75" thickBot="1" x14ac:dyDescent="0.3">
      <c r="B86" s="194" t="s">
        <v>5</v>
      </c>
      <c r="C86" s="195"/>
      <c r="D86" s="93">
        <f>SUM(D78:D81)+D85</f>
        <v>0</v>
      </c>
      <c r="E86" s="93">
        <f>SUM(E78:E81)+E85</f>
        <v>0</v>
      </c>
      <c r="F86" s="93">
        <f>SUM(F78:F81)+F85</f>
        <v>0</v>
      </c>
      <c r="G86" s="1">
        <f>SUM(G78:G81)+G85</f>
        <v>0</v>
      </c>
      <c r="H86" s="111"/>
      <c r="I86" s="112"/>
      <c r="J86" s="113"/>
    </row>
    <row r="87" spans="2:11" x14ac:dyDescent="0.2">
      <c r="B87" s="64"/>
      <c r="C87" s="64"/>
      <c r="D87" s="64"/>
      <c r="E87" s="64"/>
      <c r="F87" s="65"/>
      <c r="H87" s="86"/>
      <c r="I87" s="86"/>
      <c r="J87" s="108"/>
    </row>
    <row r="89" spans="2:11" ht="16.5" thickBot="1" x14ac:dyDescent="0.3">
      <c r="B89" s="204" t="s">
        <v>67</v>
      </c>
      <c r="C89" s="204"/>
    </row>
    <row r="90" spans="2:11" ht="13.5" customHeight="1" thickBot="1" x14ac:dyDescent="0.25">
      <c r="B90" s="198" t="s">
        <v>74</v>
      </c>
      <c r="C90" s="199"/>
      <c r="D90" s="79">
        <v>2013</v>
      </c>
      <c r="E90" s="79">
        <v>2014</v>
      </c>
      <c r="F90" s="78">
        <v>2015</v>
      </c>
      <c r="G90" s="81" t="s">
        <v>6</v>
      </c>
      <c r="H90" s="107"/>
      <c r="I90" s="107"/>
      <c r="J90" s="107"/>
    </row>
    <row r="91" spans="2:11" ht="26.25" thickBot="1" x14ac:dyDescent="0.25">
      <c r="B91" s="200"/>
      <c r="C91" s="201"/>
      <c r="D91" s="4" t="s">
        <v>0</v>
      </c>
      <c r="E91" s="4" t="s">
        <v>0</v>
      </c>
      <c r="F91" s="4" t="s">
        <v>0</v>
      </c>
      <c r="G91" s="4" t="s">
        <v>0</v>
      </c>
      <c r="H91" s="94"/>
      <c r="I91" s="95"/>
      <c r="J91" s="96"/>
    </row>
    <row r="92" spans="2:11" ht="13.5" thickBot="1" x14ac:dyDescent="0.25">
      <c r="B92" s="202" t="s">
        <v>1</v>
      </c>
      <c r="C92" s="203"/>
      <c r="D92" s="31"/>
      <c r="E92" s="61"/>
      <c r="F92" s="61"/>
      <c r="G92" s="77">
        <f t="shared" ref="G92:G99" si="6">F92+E92+D92</f>
        <v>0</v>
      </c>
      <c r="H92" s="205" t="s">
        <v>86</v>
      </c>
      <c r="I92" s="206"/>
      <c r="J92" s="206"/>
    </row>
    <row r="93" spans="2:11" ht="13.5" thickBot="1" x14ac:dyDescent="0.25">
      <c r="B93" s="194" t="s">
        <v>23</v>
      </c>
      <c r="C93" s="195"/>
      <c r="D93" s="31"/>
      <c r="E93" s="31"/>
      <c r="F93" s="31"/>
      <c r="G93" s="77">
        <f t="shared" si="6"/>
        <v>0</v>
      </c>
      <c r="H93" s="212" t="str">
        <f>IF(G95&gt;60000, IF(G95*'totales entidad'!G10&gt;20%*'totales entidad'!F10,"Necesita contrato autorizado para la subcontartación",""),"")</f>
        <v/>
      </c>
      <c r="I93" s="213"/>
      <c r="J93" s="213"/>
    </row>
    <row r="94" spans="2:11" ht="13.5" thickBot="1" x14ac:dyDescent="0.25">
      <c r="B94" s="194" t="s">
        <v>2</v>
      </c>
      <c r="C94" s="195"/>
      <c r="D94" s="76">
        <f>'detalles personal'!F187</f>
        <v>0</v>
      </c>
      <c r="E94" s="76">
        <f>'detalles personal'!I187</f>
        <v>0</v>
      </c>
      <c r="F94" s="76">
        <f>'detalles personal'!L187</f>
        <v>0</v>
      </c>
      <c r="G94" s="77">
        <f t="shared" si="6"/>
        <v>0</v>
      </c>
      <c r="H94" s="108"/>
      <c r="I94" s="108"/>
      <c r="J94" s="108"/>
    </row>
    <row r="95" spans="2:11" ht="13.5" thickBot="1" x14ac:dyDescent="0.25">
      <c r="B95" s="194" t="s">
        <v>3</v>
      </c>
      <c r="C95" s="197"/>
      <c r="D95" s="87"/>
      <c r="E95" s="87"/>
      <c r="F95" s="87"/>
      <c r="G95" s="77">
        <f t="shared" si="6"/>
        <v>0</v>
      </c>
      <c r="H95" s="205" t="s">
        <v>28</v>
      </c>
      <c r="I95" s="206"/>
      <c r="J95" s="206"/>
    </row>
    <row r="96" spans="2:11" ht="26.25" thickBot="1" x14ac:dyDescent="0.25">
      <c r="B96" s="207" t="s">
        <v>4</v>
      </c>
      <c r="C96" s="67" t="s">
        <v>24</v>
      </c>
      <c r="D96" s="89">
        <f>20%*D94</f>
        <v>0</v>
      </c>
      <c r="E96" s="89">
        <f>20%*E94</f>
        <v>0</v>
      </c>
      <c r="F96" s="89">
        <f>20%*F94</f>
        <v>0</v>
      </c>
      <c r="G96" s="77">
        <f t="shared" si="6"/>
        <v>0</v>
      </c>
      <c r="H96" s="74">
        <f>IF(D96&lt;&gt;0,D96/D94*100,0)</f>
        <v>0</v>
      </c>
      <c r="I96" s="74">
        <f>IF(E96&lt;&gt;0,E96/E94*100,0)</f>
        <v>0</v>
      </c>
      <c r="J96" s="74">
        <f>IF(F96&lt;&gt;0,F96/F94*100,0)</f>
        <v>0</v>
      </c>
    </row>
    <row r="97" spans="2:14" ht="13.5" customHeight="1" thickBot="1" x14ac:dyDescent="0.25">
      <c r="B97" s="208"/>
      <c r="C97" s="68" t="s">
        <v>25</v>
      </c>
      <c r="D97" s="179"/>
      <c r="E97" s="179"/>
      <c r="F97" s="179"/>
      <c r="G97" s="77">
        <f t="shared" si="6"/>
        <v>0</v>
      </c>
      <c r="H97" s="210" t="s">
        <v>64</v>
      </c>
      <c r="I97" s="211"/>
      <c r="J97" s="211"/>
      <c r="K97" s="101"/>
    </row>
    <row r="98" spans="2:14" ht="13.5" customHeight="1" thickBot="1" x14ac:dyDescent="0.25">
      <c r="B98" s="209"/>
      <c r="C98" s="69" t="s">
        <v>26</v>
      </c>
      <c r="D98" s="114">
        <f>MIN(1500,1%*SUM(D92:D97))</f>
        <v>0</v>
      </c>
      <c r="E98" s="114">
        <f>MIN(1500,1%*SUM(E92:E97))</f>
        <v>0</v>
      </c>
      <c r="F98" s="114">
        <f>MIN(1500,1%*SUM(F92:F97))</f>
        <v>0</v>
      </c>
      <c r="G98" s="77">
        <f t="shared" si="6"/>
        <v>0</v>
      </c>
      <c r="H98" s="90">
        <f>MIN(1500,1%*D100)</f>
        <v>0</v>
      </c>
      <c r="I98" s="28">
        <f>MIN(1500,1%*E100)</f>
        <v>0</v>
      </c>
      <c r="J98" s="28">
        <f>MIN(1500,1%*F100)</f>
        <v>0</v>
      </c>
    </row>
    <row r="99" spans="2:14" ht="13.5" customHeight="1" thickBot="1" x14ac:dyDescent="0.25">
      <c r="B99" s="80"/>
      <c r="C99" s="66" t="s">
        <v>27</v>
      </c>
      <c r="D99" s="91">
        <f>SUM(D96:D98)</f>
        <v>0</v>
      </c>
      <c r="E99" s="91">
        <f>SUM(E96:E98)</f>
        <v>0</v>
      </c>
      <c r="F99" s="91">
        <f>SUM(F96:F98)</f>
        <v>0</v>
      </c>
      <c r="G99" s="77">
        <f t="shared" si="6"/>
        <v>0</v>
      </c>
      <c r="H99" s="109"/>
      <c r="I99" s="103"/>
      <c r="J99" s="110"/>
    </row>
    <row r="100" spans="2:14" ht="13.5" customHeight="1" thickBot="1" x14ac:dyDescent="0.3">
      <c r="B100" s="194" t="s">
        <v>5</v>
      </c>
      <c r="C100" s="195"/>
      <c r="D100" s="93">
        <f>SUM(D92:D95)+D99</f>
        <v>0</v>
      </c>
      <c r="E100" s="93">
        <f>SUM(E92:E95)+E99</f>
        <v>0</v>
      </c>
      <c r="F100" s="93">
        <f>SUM(F92:F95)+F99</f>
        <v>0</v>
      </c>
      <c r="G100" s="1">
        <f>SUM(G92:G95)+G99</f>
        <v>0</v>
      </c>
      <c r="H100" s="111"/>
      <c r="I100" s="112"/>
      <c r="J100" s="113"/>
    </row>
    <row r="101" spans="2:14" ht="13.5" customHeight="1" x14ac:dyDescent="0.2">
      <c r="B101" s="64"/>
      <c r="C101" s="64"/>
      <c r="D101" s="64"/>
      <c r="E101" s="64"/>
      <c r="F101" s="65"/>
      <c r="H101" s="86"/>
      <c r="I101" s="86"/>
      <c r="J101" s="108"/>
    </row>
    <row r="103" spans="2:14" ht="16.5" thickBot="1" x14ac:dyDescent="0.3">
      <c r="B103" s="204" t="s">
        <v>68</v>
      </c>
      <c r="C103" s="204"/>
    </row>
    <row r="104" spans="2:14" ht="24.75" customHeight="1" thickBot="1" x14ac:dyDescent="0.25">
      <c r="B104" s="198" t="s">
        <v>75</v>
      </c>
      <c r="C104" s="199"/>
      <c r="D104" s="79">
        <v>2013</v>
      </c>
      <c r="E104" s="79">
        <v>2014</v>
      </c>
      <c r="F104" s="78">
        <v>2015</v>
      </c>
      <c r="G104" s="81" t="s">
        <v>6</v>
      </c>
      <c r="H104" s="107"/>
      <c r="I104" s="107"/>
      <c r="J104" s="107"/>
    </row>
    <row r="105" spans="2:14" ht="26.25" thickBot="1" x14ac:dyDescent="0.25">
      <c r="B105" s="200"/>
      <c r="C105" s="201"/>
      <c r="D105" s="4" t="s">
        <v>0</v>
      </c>
      <c r="E105" s="4" t="s">
        <v>0</v>
      </c>
      <c r="F105" s="4" t="s">
        <v>0</v>
      </c>
      <c r="G105" s="4" t="s">
        <v>0</v>
      </c>
      <c r="H105" s="94"/>
      <c r="I105" s="95"/>
      <c r="J105" s="96"/>
    </row>
    <row r="106" spans="2:14" ht="13.5" thickBot="1" x14ac:dyDescent="0.25">
      <c r="B106" s="202" t="s">
        <v>1</v>
      </c>
      <c r="C106" s="203"/>
      <c r="D106" s="31"/>
      <c r="E106" s="61"/>
      <c r="F106" s="61"/>
      <c r="G106" s="77">
        <f t="shared" ref="G106:G113" si="7">F106+E106+D106</f>
        <v>0</v>
      </c>
      <c r="H106" s="205" t="s">
        <v>86</v>
      </c>
      <c r="I106" s="206"/>
      <c r="J106" s="206"/>
    </row>
    <row r="107" spans="2:14" ht="13.5" thickBot="1" x14ac:dyDescent="0.25">
      <c r="B107" s="194" t="s">
        <v>23</v>
      </c>
      <c r="C107" s="195"/>
      <c r="D107" s="31"/>
      <c r="E107" s="31"/>
      <c r="F107" s="31"/>
      <c r="G107" s="77">
        <f t="shared" si="7"/>
        <v>0</v>
      </c>
      <c r="H107" s="212" t="str">
        <f>IF(G109&gt;60000, IF(G109*'totales entidad'!G11&gt;20%*'totales entidad'!F11,"Necesita contrato autorizado para la subcontartación",""),"")</f>
        <v/>
      </c>
      <c r="I107" s="213"/>
      <c r="J107" s="213"/>
    </row>
    <row r="108" spans="2:14" ht="13.5" thickBot="1" x14ac:dyDescent="0.25">
      <c r="B108" s="194" t="s">
        <v>2</v>
      </c>
      <c r="C108" s="195"/>
      <c r="D108" s="92">
        <f>'detalles personal'!F214</f>
        <v>0</v>
      </c>
      <c r="E108" s="92">
        <f>'detalles personal'!I214</f>
        <v>0</v>
      </c>
      <c r="F108" s="92">
        <f>'detalles personal'!L214</f>
        <v>0</v>
      </c>
      <c r="G108" s="77">
        <f t="shared" si="7"/>
        <v>0</v>
      </c>
      <c r="H108" s="64"/>
      <c r="I108" s="64"/>
      <c r="J108" s="64"/>
    </row>
    <row r="109" spans="2:14" ht="13.5" customHeight="1" thickBot="1" x14ac:dyDescent="0.25">
      <c r="B109" s="194" t="s">
        <v>3</v>
      </c>
      <c r="C109" s="197"/>
      <c r="D109" s="87"/>
      <c r="E109" s="87"/>
      <c r="F109" s="87"/>
      <c r="G109" s="77">
        <f t="shared" si="7"/>
        <v>0</v>
      </c>
      <c r="H109" s="205" t="s">
        <v>28</v>
      </c>
      <c r="I109" s="206"/>
      <c r="J109" s="206"/>
    </row>
    <row r="110" spans="2:14" ht="26.25" customHeight="1" thickBot="1" x14ac:dyDescent="0.25">
      <c r="B110" s="207" t="s">
        <v>4</v>
      </c>
      <c r="C110" s="67" t="s">
        <v>24</v>
      </c>
      <c r="D110" s="89">
        <f>20%*D108</f>
        <v>0</v>
      </c>
      <c r="E110" s="89">
        <f>20%*E108</f>
        <v>0</v>
      </c>
      <c r="F110" s="89">
        <f>20%*F108</f>
        <v>0</v>
      </c>
      <c r="G110" s="77">
        <f t="shared" si="7"/>
        <v>0</v>
      </c>
      <c r="H110" s="74">
        <f>IF(D110&lt;&gt;0,D110/D108*100,0)</f>
        <v>0</v>
      </c>
      <c r="I110" s="74">
        <f>IF(E110&lt;&gt;0,E110/E108*100,0)</f>
        <v>0</v>
      </c>
      <c r="J110" s="74">
        <f>IF(F110&lt;&gt;0,F110/F108*100,0)</f>
        <v>0</v>
      </c>
    </row>
    <row r="111" spans="2:14" ht="13.5" customHeight="1" thickBot="1" x14ac:dyDescent="0.3">
      <c r="B111" s="208"/>
      <c r="C111" s="68" t="s">
        <v>25</v>
      </c>
      <c r="D111" s="179"/>
      <c r="E111" s="179"/>
      <c r="F111" s="179"/>
      <c r="G111" s="77">
        <f t="shared" si="7"/>
        <v>0</v>
      </c>
      <c r="H111" s="210" t="s">
        <v>64</v>
      </c>
      <c r="I111" s="211"/>
      <c r="J111" s="211"/>
      <c r="K111" s="94"/>
      <c r="L111" s="95"/>
      <c r="M111" s="96"/>
      <c r="N111" s="97"/>
    </row>
    <row r="112" spans="2:14" ht="13.5" customHeight="1" thickBot="1" x14ac:dyDescent="0.25">
      <c r="B112" s="209"/>
      <c r="C112" s="69" t="s">
        <v>26</v>
      </c>
      <c r="D112" s="114">
        <f>MIN(1500,1%*SUM(D106:D111))</f>
        <v>0</v>
      </c>
      <c r="E112" s="114">
        <f>MIN(1500,1%*SUM(E106:E111))</f>
        <v>0</v>
      </c>
      <c r="F112" s="114">
        <f>MIN(1500,1%*SUM(F106:F111))</f>
        <v>0</v>
      </c>
      <c r="G112" s="77">
        <f t="shared" si="7"/>
        <v>0</v>
      </c>
      <c r="H112" s="90">
        <f>MIN(1500,1%*D114)</f>
        <v>0</v>
      </c>
      <c r="I112" s="28">
        <f>MIN(1500,1%*E114)</f>
        <v>0</v>
      </c>
      <c r="J112" s="28">
        <f>MIN(1500,1%*F114)</f>
        <v>0</v>
      </c>
    </row>
    <row r="113" spans="2:10" ht="13.5" thickBot="1" x14ac:dyDescent="0.25">
      <c r="B113" s="80"/>
      <c r="C113" s="66" t="s">
        <v>27</v>
      </c>
      <c r="D113" s="91">
        <f>SUM(D110:D112)</f>
        <v>0</v>
      </c>
      <c r="E113" s="91">
        <f>SUM(E110:E112)</f>
        <v>0</v>
      </c>
      <c r="F113" s="91">
        <f>SUM(F110:F112)</f>
        <v>0</v>
      </c>
      <c r="G113" s="77">
        <f t="shared" si="7"/>
        <v>0</v>
      </c>
      <c r="H113" s="109"/>
      <c r="I113" s="103"/>
      <c r="J113" s="110"/>
    </row>
    <row r="114" spans="2:10" ht="15.75" thickBot="1" x14ac:dyDescent="0.3">
      <c r="B114" s="194" t="s">
        <v>5</v>
      </c>
      <c r="C114" s="195"/>
      <c r="D114" s="93">
        <f>SUM(D106:D109)+D113</f>
        <v>0</v>
      </c>
      <c r="E114" s="93">
        <f>SUM(E106:E109)+E113</f>
        <v>0</v>
      </c>
      <c r="F114" s="93">
        <f>SUM(F106:F109)+F113</f>
        <v>0</v>
      </c>
      <c r="G114" s="105">
        <f>SUM(G106:G109)+G113</f>
        <v>0</v>
      </c>
      <c r="H114" s="111"/>
      <c r="I114" s="112"/>
      <c r="J114" s="113"/>
    </row>
    <row r="115" spans="2:10" x14ac:dyDescent="0.2">
      <c r="B115" s="64"/>
      <c r="C115" s="64"/>
      <c r="D115" s="64"/>
      <c r="E115" s="64"/>
      <c r="F115" s="65"/>
      <c r="J115" s="64"/>
    </row>
  </sheetData>
  <mergeCells count="103">
    <mergeCell ref="L9:M10"/>
    <mergeCell ref="H36:J36"/>
    <mergeCell ref="H37:J37"/>
    <mergeCell ref="H50:J50"/>
    <mergeCell ref="H51:J51"/>
    <mergeCell ref="H64:J64"/>
    <mergeCell ref="B5:C5"/>
    <mergeCell ref="B6:C7"/>
    <mergeCell ref="H8:J8"/>
    <mergeCell ref="H6:J6"/>
    <mergeCell ref="B9:C9"/>
    <mergeCell ref="B10:C10"/>
    <mergeCell ref="B11:C11"/>
    <mergeCell ref="H11:J11"/>
    <mergeCell ref="B8:C8"/>
    <mergeCell ref="H9:J9"/>
    <mergeCell ref="B12:B14"/>
    <mergeCell ref="H13:J13"/>
    <mergeCell ref="B30:C30"/>
    <mergeCell ref="B16:C16"/>
    <mergeCell ref="C18:F18"/>
    <mergeCell ref="B19:C19"/>
    <mergeCell ref="B37:C37"/>
    <mergeCell ref="B38:C38"/>
    <mergeCell ref="H39:J39"/>
    <mergeCell ref="B40:B42"/>
    <mergeCell ref="H41:J41"/>
    <mergeCell ref="B44:C44"/>
    <mergeCell ref="B47:C47"/>
    <mergeCell ref="B20:C21"/>
    <mergeCell ref="B22:C22"/>
    <mergeCell ref="B23:C23"/>
    <mergeCell ref="B24:C24"/>
    <mergeCell ref="B25:C25"/>
    <mergeCell ref="H25:J25"/>
    <mergeCell ref="B26:B28"/>
    <mergeCell ref="H27:J27"/>
    <mergeCell ref="H22:J22"/>
    <mergeCell ref="H23:J23"/>
    <mergeCell ref="H53:J53"/>
    <mergeCell ref="B54:B56"/>
    <mergeCell ref="H55:J55"/>
    <mergeCell ref="B50:C50"/>
    <mergeCell ref="B51:C51"/>
    <mergeCell ref="B52:C52"/>
    <mergeCell ref="B53:C53"/>
    <mergeCell ref="B58:C58"/>
    <mergeCell ref="H63:J63"/>
    <mergeCell ref="H79:J79"/>
    <mergeCell ref="B80:C80"/>
    <mergeCell ref="B66:C66"/>
    <mergeCell ref="B67:C67"/>
    <mergeCell ref="H67:J67"/>
    <mergeCell ref="B68:B70"/>
    <mergeCell ref="H69:J69"/>
    <mergeCell ref="B72:C72"/>
    <mergeCell ref="B65:C65"/>
    <mergeCell ref="H65:J65"/>
    <mergeCell ref="H78:J78"/>
    <mergeCell ref="H95:J95"/>
    <mergeCell ref="B81:C81"/>
    <mergeCell ref="H81:J81"/>
    <mergeCell ref="B82:B84"/>
    <mergeCell ref="H83:J83"/>
    <mergeCell ref="B86:C86"/>
    <mergeCell ref="B89:C89"/>
    <mergeCell ref="H92:J92"/>
    <mergeCell ref="H93:J93"/>
    <mergeCell ref="H109:J109"/>
    <mergeCell ref="B110:B112"/>
    <mergeCell ref="H111:J111"/>
    <mergeCell ref="B96:B98"/>
    <mergeCell ref="H97:J97"/>
    <mergeCell ref="B100:C100"/>
    <mergeCell ref="B103:C103"/>
    <mergeCell ref="B104:C105"/>
    <mergeCell ref="B106:C106"/>
    <mergeCell ref="H106:J106"/>
    <mergeCell ref="H107:J107"/>
    <mergeCell ref="E3:G4"/>
    <mergeCell ref="B2:D4"/>
    <mergeCell ref="B114:C114"/>
    <mergeCell ref="B73:F73"/>
    <mergeCell ref="B107:C107"/>
    <mergeCell ref="B108:C108"/>
    <mergeCell ref="B109:C109"/>
    <mergeCell ref="B90:C91"/>
    <mergeCell ref="B92:C92"/>
    <mergeCell ref="B93:C93"/>
    <mergeCell ref="B94:C94"/>
    <mergeCell ref="B95:C95"/>
    <mergeCell ref="B75:C75"/>
    <mergeCell ref="B76:C77"/>
    <mergeCell ref="B78:C78"/>
    <mergeCell ref="B79:C79"/>
    <mergeCell ref="B64:C64"/>
    <mergeCell ref="B61:C61"/>
    <mergeCell ref="B62:C63"/>
    <mergeCell ref="B48:C49"/>
    <mergeCell ref="B39:C39"/>
    <mergeCell ref="B33:C33"/>
    <mergeCell ref="B34:C35"/>
    <mergeCell ref="B36:C36"/>
  </mergeCells>
  <conditionalFormatting sqref="H110:J110 H96:J96 H82:J82 H68:J68 H54:J54 H40:J40 H26:J26 H12:J12">
    <cfRule type="cellIs" dxfId="54" priority="42" stopIfTrue="1" operator="lessThanOrEqual">
      <formula>20</formula>
    </cfRule>
  </conditionalFormatting>
  <conditionalFormatting sqref="I14">
    <cfRule type="cellIs" dxfId="53" priority="41" stopIfTrue="1" operator="greaterThanOrEqual">
      <formula>$E$14</formula>
    </cfRule>
  </conditionalFormatting>
  <conditionalFormatting sqref="J14">
    <cfRule type="cellIs" dxfId="52" priority="40" stopIfTrue="1" operator="greaterThanOrEqual">
      <formula>$F$14</formula>
    </cfRule>
  </conditionalFormatting>
  <conditionalFormatting sqref="H14">
    <cfRule type="cellIs" dxfId="51" priority="38" stopIfTrue="1" operator="greaterThanOrEqual">
      <formula>$D$14</formula>
    </cfRule>
  </conditionalFormatting>
  <conditionalFormatting sqref="I28">
    <cfRule type="cellIs" dxfId="50" priority="37" stopIfTrue="1" operator="greaterThanOrEqual">
      <formula>$E$28</formula>
    </cfRule>
  </conditionalFormatting>
  <conditionalFormatting sqref="J28">
    <cfRule type="cellIs" dxfId="49" priority="36" stopIfTrue="1" operator="greaterThanOrEqual">
      <formula>$F$28</formula>
    </cfRule>
  </conditionalFormatting>
  <conditionalFormatting sqref="H28">
    <cfRule type="cellIs" dxfId="48" priority="34" stopIfTrue="1" operator="greaterThanOrEqual">
      <formula>$D$28</formula>
    </cfRule>
  </conditionalFormatting>
  <conditionalFormatting sqref="I42">
    <cfRule type="cellIs" dxfId="47" priority="33" stopIfTrue="1" operator="greaterThanOrEqual">
      <formula>$E$42</formula>
    </cfRule>
  </conditionalFormatting>
  <conditionalFormatting sqref="J42">
    <cfRule type="cellIs" dxfId="46" priority="32" stopIfTrue="1" operator="greaterThanOrEqual">
      <formula>$F$42</formula>
    </cfRule>
  </conditionalFormatting>
  <conditionalFormatting sqref="H42">
    <cfRule type="cellIs" dxfId="45" priority="30" stopIfTrue="1" operator="greaterThanOrEqual">
      <formula>$D$42</formula>
    </cfRule>
  </conditionalFormatting>
  <conditionalFormatting sqref="H112">
    <cfRule type="cellIs" dxfId="44" priority="29" stopIfTrue="1" operator="greaterThanOrEqual">
      <formula>$D$112</formula>
    </cfRule>
  </conditionalFormatting>
  <conditionalFormatting sqref="I112">
    <cfRule type="cellIs" dxfId="43" priority="28" stopIfTrue="1" operator="greaterThanOrEqual">
      <formula>$E$112</formula>
    </cfRule>
  </conditionalFormatting>
  <conditionalFormatting sqref="J112">
    <cfRule type="cellIs" dxfId="42" priority="27" stopIfTrue="1" operator="greaterThanOrEqual">
      <formula>$F$112</formula>
    </cfRule>
  </conditionalFormatting>
  <conditionalFormatting sqref="I56">
    <cfRule type="cellIs" dxfId="41" priority="25" stopIfTrue="1" operator="greaterThanOrEqual">
      <formula>$E$42</formula>
    </cfRule>
  </conditionalFormatting>
  <conditionalFormatting sqref="J56">
    <cfRule type="cellIs" dxfId="40" priority="24" stopIfTrue="1" operator="greaterThanOrEqual">
      <formula>$F$42</formula>
    </cfRule>
  </conditionalFormatting>
  <conditionalFormatting sqref="H56">
    <cfRule type="cellIs" dxfId="39" priority="22" stopIfTrue="1" operator="greaterThanOrEqual">
      <formula>$D$42</formula>
    </cfRule>
  </conditionalFormatting>
  <conditionalFormatting sqref="I70">
    <cfRule type="cellIs" dxfId="38" priority="21" stopIfTrue="1" operator="greaterThanOrEqual">
      <formula>$E$42</formula>
    </cfRule>
  </conditionalFormatting>
  <conditionalFormatting sqref="J70">
    <cfRule type="cellIs" dxfId="37" priority="20" stopIfTrue="1" operator="greaterThanOrEqual">
      <formula>$F$42</formula>
    </cfRule>
  </conditionalFormatting>
  <conditionalFormatting sqref="H70">
    <cfRule type="cellIs" dxfId="36" priority="18" stopIfTrue="1" operator="greaterThanOrEqual">
      <formula>$D$42</formula>
    </cfRule>
  </conditionalFormatting>
  <conditionalFormatting sqref="I84">
    <cfRule type="cellIs" dxfId="35" priority="17" stopIfTrue="1" operator="greaterThanOrEqual">
      <formula>$E$42</formula>
    </cfRule>
  </conditionalFormatting>
  <conditionalFormatting sqref="J84">
    <cfRule type="cellIs" dxfId="34" priority="16" stopIfTrue="1" operator="greaterThanOrEqual">
      <formula>$F$42</formula>
    </cfRule>
  </conditionalFormatting>
  <conditionalFormatting sqref="H84">
    <cfRule type="cellIs" dxfId="33" priority="14" stopIfTrue="1" operator="greaterThanOrEqual">
      <formula>$D$42</formula>
    </cfRule>
  </conditionalFormatting>
  <conditionalFormatting sqref="I98">
    <cfRule type="cellIs" dxfId="32" priority="13" stopIfTrue="1" operator="greaterThanOrEqual">
      <formula>$E$42</formula>
    </cfRule>
  </conditionalFormatting>
  <conditionalFormatting sqref="J98">
    <cfRule type="cellIs" dxfId="31" priority="12" stopIfTrue="1" operator="greaterThanOrEqual">
      <formula>$F$42</formula>
    </cfRule>
  </conditionalFormatting>
  <conditionalFormatting sqref="H98">
    <cfRule type="cellIs" dxfId="30" priority="10" stopIfTrue="1" operator="greaterThanOrEqual">
      <formula>$D$42</formula>
    </cfRule>
  </conditionalFormatting>
  <pageMargins left="0.7" right="0.7" top="0.75" bottom="0.75" header="0.3" footer="0.3"/>
  <pageSetup paperSize="9" orientation="portrait" horizontalDpi="4294967294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3"/>
  <sheetViews>
    <sheetView workbookViewId="0">
      <selection activeCell="C8" sqref="C8"/>
    </sheetView>
  </sheetViews>
  <sheetFormatPr baseColWidth="10" defaultRowHeight="12.75" x14ac:dyDescent="0.2"/>
  <cols>
    <col min="1" max="1" width="2" customWidth="1"/>
    <col min="2" max="2" width="19.140625" customWidth="1"/>
    <col min="3" max="3" width="8.5703125" customWidth="1"/>
    <col min="4" max="4" width="29.140625" customWidth="1"/>
    <col min="5" max="5" width="6.42578125" customWidth="1"/>
    <col min="6" max="6" width="12.85546875" bestFit="1" customWidth="1"/>
    <col min="7" max="7" width="13.85546875" customWidth="1"/>
    <col min="8" max="8" width="6.5703125" customWidth="1"/>
    <col min="9" max="9" width="14.5703125" customWidth="1"/>
    <col min="10" max="10" width="13.42578125" customWidth="1"/>
    <col min="11" max="11" width="6.140625" bestFit="1" customWidth="1"/>
    <col min="12" max="12" width="14.42578125" customWidth="1"/>
    <col min="13" max="13" width="14.140625" customWidth="1"/>
    <col min="14" max="14" width="12.85546875" bestFit="1" customWidth="1"/>
  </cols>
  <sheetData>
    <row r="2" spans="1:13" ht="15.75" x14ac:dyDescent="0.25">
      <c r="D2" s="230" t="s">
        <v>21</v>
      </c>
      <c r="E2" s="230"/>
      <c r="F2" s="230"/>
      <c r="G2" s="230"/>
      <c r="I2" s="183" t="s">
        <v>83</v>
      </c>
      <c r="J2" s="183"/>
      <c r="K2" s="183"/>
      <c r="L2" s="183"/>
      <c r="M2" s="183"/>
    </row>
    <row r="3" spans="1:13" ht="13.5" thickBot="1" x14ac:dyDescent="0.25">
      <c r="D3" s="7" t="s">
        <v>40</v>
      </c>
    </row>
    <row r="4" spans="1:13" ht="13.5" thickBot="1" x14ac:dyDescent="0.25">
      <c r="B4" s="14" t="s">
        <v>11</v>
      </c>
      <c r="C4" s="44"/>
      <c r="D4" s="42"/>
      <c r="E4" s="14" t="s">
        <v>7</v>
      </c>
      <c r="F4" s="44"/>
      <c r="G4" s="15">
        <v>2014</v>
      </c>
      <c r="H4" s="49" t="s">
        <v>7</v>
      </c>
      <c r="I4" s="44"/>
      <c r="J4" s="15">
        <v>2015</v>
      </c>
      <c r="K4" s="49" t="s">
        <v>7</v>
      </c>
      <c r="L4" s="44"/>
      <c r="M4" s="15">
        <v>2016</v>
      </c>
    </row>
    <row r="5" spans="1:13" x14ac:dyDescent="0.2">
      <c r="A5" s="236"/>
      <c r="B5" s="237" t="s">
        <v>98</v>
      </c>
      <c r="C5" s="235">
        <v>1800</v>
      </c>
      <c r="D5" s="8"/>
      <c r="E5" s="17"/>
      <c r="F5" s="8"/>
      <c r="G5" s="22"/>
      <c r="H5" s="17"/>
      <c r="I5" s="8"/>
      <c r="J5" s="22"/>
      <c r="K5" s="17"/>
      <c r="L5" s="8"/>
      <c r="M5" s="22"/>
    </row>
    <row r="6" spans="1:13" x14ac:dyDescent="0.2">
      <c r="A6" s="237" t="s">
        <v>99</v>
      </c>
      <c r="B6" s="237"/>
      <c r="C6" s="124">
        <f>1800/11</f>
        <v>163.63636363636363</v>
      </c>
      <c r="D6" s="43" t="s">
        <v>20</v>
      </c>
      <c r="E6" s="45" t="s">
        <v>9</v>
      </c>
      <c r="F6" s="46" t="s">
        <v>32</v>
      </c>
      <c r="G6" s="46" t="s">
        <v>33</v>
      </c>
      <c r="H6" s="45" t="s">
        <v>9</v>
      </c>
      <c r="I6" s="46" t="s">
        <v>32</v>
      </c>
      <c r="J6" s="46" t="s">
        <v>10</v>
      </c>
      <c r="K6" s="45" t="s">
        <v>9</v>
      </c>
      <c r="L6" s="46" t="s">
        <v>32</v>
      </c>
      <c r="M6" s="46" t="s">
        <v>10</v>
      </c>
    </row>
    <row r="7" spans="1:13" x14ac:dyDescent="0.2">
      <c r="A7" s="236"/>
      <c r="B7" s="237" t="s">
        <v>54</v>
      </c>
      <c r="C7" s="70">
        <f>(E24+H24+K24)</f>
        <v>0</v>
      </c>
      <c r="D7" s="41"/>
      <c r="E7" s="48"/>
      <c r="F7" s="85"/>
      <c r="G7" s="47">
        <f>E7*F7</f>
        <v>0</v>
      </c>
      <c r="H7" s="48"/>
      <c r="I7" s="85"/>
      <c r="J7" s="47">
        <f>H7*I7</f>
        <v>0</v>
      </c>
      <c r="K7" s="48"/>
      <c r="L7" s="85"/>
      <c r="M7" s="47">
        <f>L7*K7</f>
        <v>0</v>
      </c>
    </row>
    <row r="8" spans="1:13" x14ac:dyDescent="0.2">
      <c r="A8" s="236"/>
      <c r="B8" s="238" t="s">
        <v>55</v>
      </c>
      <c r="C8" s="234">
        <f>C7/C6</f>
        <v>0</v>
      </c>
      <c r="D8" s="41"/>
      <c r="E8" s="48"/>
      <c r="F8" s="85"/>
      <c r="G8" s="47">
        <f t="shared" ref="G8:G15" si="0">E8*F8</f>
        <v>0</v>
      </c>
      <c r="H8" s="48"/>
      <c r="I8" s="85"/>
      <c r="J8" s="47">
        <f t="shared" ref="J8:J15" si="1">H8*I8</f>
        <v>0</v>
      </c>
      <c r="K8" s="48"/>
      <c r="L8" s="85"/>
      <c r="M8" s="47">
        <f t="shared" ref="M8:M15" si="2">L8*K8</f>
        <v>0</v>
      </c>
    </row>
    <row r="9" spans="1:13" x14ac:dyDescent="0.2">
      <c r="B9" s="29"/>
      <c r="C9" s="29"/>
      <c r="D9" s="41"/>
      <c r="E9" s="48"/>
      <c r="F9" s="85"/>
      <c r="G9" s="47">
        <f t="shared" si="0"/>
        <v>0</v>
      </c>
      <c r="H9" s="48"/>
      <c r="I9" s="85"/>
      <c r="J9" s="47">
        <f t="shared" si="1"/>
        <v>0</v>
      </c>
      <c r="K9" s="48"/>
      <c r="L9" s="85"/>
      <c r="M9" s="47">
        <f t="shared" si="2"/>
        <v>0</v>
      </c>
    </row>
    <row r="10" spans="1:13" x14ac:dyDescent="0.2">
      <c r="B10" s="70"/>
      <c r="D10" s="41"/>
      <c r="E10" s="48"/>
      <c r="F10" s="85"/>
      <c r="G10" s="47">
        <f t="shared" si="0"/>
        <v>0</v>
      </c>
      <c r="H10" s="48"/>
      <c r="I10" s="85"/>
      <c r="J10" s="47">
        <f t="shared" si="1"/>
        <v>0</v>
      </c>
      <c r="K10" s="48"/>
      <c r="L10" s="85"/>
      <c r="M10" s="47">
        <f t="shared" si="2"/>
        <v>0</v>
      </c>
    </row>
    <row r="11" spans="1:13" x14ac:dyDescent="0.2">
      <c r="D11" s="41"/>
      <c r="E11" s="48"/>
      <c r="F11" s="85"/>
      <c r="G11" s="47">
        <f t="shared" si="0"/>
        <v>0</v>
      </c>
      <c r="H11" s="48"/>
      <c r="I11" s="85"/>
      <c r="J11" s="47">
        <f t="shared" si="1"/>
        <v>0</v>
      </c>
      <c r="K11" s="48"/>
      <c r="L11" s="85"/>
      <c r="M11" s="47">
        <f t="shared" si="2"/>
        <v>0</v>
      </c>
    </row>
    <row r="12" spans="1:13" x14ac:dyDescent="0.2">
      <c r="D12" s="41"/>
      <c r="E12" s="48"/>
      <c r="F12" s="85"/>
      <c r="G12" s="47">
        <f t="shared" si="0"/>
        <v>0</v>
      </c>
      <c r="H12" s="48"/>
      <c r="I12" s="85"/>
      <c r="J12" s="47">
        <f t="shared" si="1"/>
        <v>0</v>
      </c>
      <c r="K12" s="48"/>
      <c r="L12" s="85"/>
      <c r="M12" s="47">
        <f t="shared" si="2"/>
        <v>0</v>
      </c>
    </row>
    <row r="13" spans="1:13" x14ac:dyDescent="0.2">
      <c r="D13" s="41"/>
      <c r="E13" s="48"/>
      <c r="F13" s="85"/>
      <c r="G13" s="47">
        <f t="shared" si="0"/>
        <v>0</v>
      </c>
      <c r="H13" s="48"/>
      <c r="I13" s="85"/>
      <c r="J13" s="47">
        <f t="shared" si="1"/>
        <v>0</v>
      </c>
      <c r="K13" s="48"/>
      <c r="L13" s="85"/>
      <c r="M13" s="47">
        <f t="shared" si="2"/>
        <v>0</v>
      </c>
    </row>
    <row r="14" spans="1:13" x14ac:dyDescent="0.2">
      <c r="D14" s="41"/>
      <c r="E14" s="48"/>
      <c r="F14" s="85"/>
      <c r="G14" s="47">
        <f t="shared" si="0"/>
        <v>0</v>
      </c>
      <c r="H14" s="48"/>
      <c r="I14" s="85"/>
      <c r="J14" s="47">
        <f t="shared" si="1"/>
        <v>0</v>
      </c>
      <c r="K14" s="48"/>
      <c r="L14" s="85"/>
      <c r="M14" s="47">
        <f t="shared" si="2"/>
        <v>0</v>
      </c>
    </row>
    <row r="15" spans="1:13" x14ac:dyDescent="0.2">
      <c r="D15" s="41"/>
      <c r="E15" s="48"/>
      <c r="F15" s="85"/>
      <c r="G15" s="47">
        <f t="shared" si="0"/>
        <v>0</v>
      </c>
      <c r="H15" s="48"/>
      <c r="I15" s="85"/>
      <c r="J15" s="47">
        <f t="shared" si="1"/>
        <v>0</v>
      </c>
      <c r="K15" s="48"/>
      <c r="L15" s="85"/>
      <c r="M15" s="47">
        <f t="shared" si="2"/>
        <v>0</v>
      </c>
    </row>
    <row r="16" spans="1:13" x14ac:dyDescent="0.2">
      <c r="D16" s="41"/>
      <c r="E16" s="48"/>
      <c r="F16" s="85"/>
      <c r="G16" s="47">
        <f t="shared" ref="G16:G21" si="3">E16*F16</f>
        <v>0</v>
      </c>
      <c r="H16" s="48"/>
      <c r="I16" s="85"/>
      <c r="J16" s="47">
        <f t="shared" ref="J16:J21" si="4">H16*I16</f>
        <v>0</v>
      </c>
      <c r="K16" s="48"/>
      <c r="L16" s="85"/>
      <c r="M16" s="47">
        <f t="shared" ref="M16:M21" si="5">L16*K16</f>
        <v>0</v>
      </c>
    </row>
    <row r="17" spans="1:14" x14ac:dyDescent="0.2">
      <c r="D17" s="41"/>
      <c r="E17" s="48"/>
      <c r="F17" s="85"/>
      <c r="G17" s="47">
        <f t="shared" si="3"/>
        <v>0</v>
      </c>
      <c r="H17" s="48"/>
      <c r="I17" s="85"/>
      <c r="J17" s="47">
        <f t="shared" si="4"/>
        <v>0</v>
      </c>
      <c r="K17" s="48"/>
      <c r="L17" s="85"/>
      <c r="M17" s="47">
        <f t="shared" si="5"/>
        <v>0</v>
      </c>
    </row>
    <row r="18" spans="1:14" x14ac:dyDescent="0.2">
      <c r="D18" s="41"/>
      <c r="E18" s="48"/>
      <c r="F18" s="85"/>
      <c r="G18" s="47">
        <f t="shared" si="3"/>
        <v>0</v>
      </c>
      <c r="H18" s="48"/>
      <c r="I18" s="85"/>
      <c r="J18" s="47">
        <f t="shared" si="4"/>
        <v>0</v>
      </c>
      <c r="K18" s="48"/>
      <c r="L18" s="85"/>
      <c r="M18" s="47">
        <f t="shared" si="5"/>
        <v>0</v>
      </c>
    </row>
    <row r="19" spans="1:14" x14ac:dyDescent="0.2">
      <c r="D19" s="41"/>
      <c r="E19" s="48"/>
      <c r="F19" s="85"/>
      <c r="G19" s="47">
        <f t="shared" si="3"/>
        <v>0</v>
      </c>
      <c r="H19" s="48"/>
      <c r="I19" s="85"/>
      <c r="J19" s="47">
        <f t="shared" si="4"/>
        <v>0</v>
      </c>
      <c r="K19" s="48"/>
      <c r="L19" s="85"/>
      <c r="M19" s="47">
        <f t="shared" si="5"/>
        <v>0</v>
      </c>
    </row>
    <row r="20" spans="1:14" x14ac:dyDescent="0.2">
      <c r="D20" s="41"/>
      <c r="E20" s="48"/>
      <c r="F20" s="85"/>
      <c r="G20" s="47">
        <f t="shared" si="3"/>
        <v>0</v>
      </c>
      <c r="H20" s="48"/>
      <c r="I20" s="85"/>
      <c r="J20" s="47">
        <f t="shared" si="4"/>
        <v>0</v>
      </c>
      <c r="K20" s="48"/>
      <c r="L20" s="85"/>
      <c r="M20" s="47">
        <f t="shared" si="5"/>
        <v>0</v>
      </c>
    </row>
    <row r="21" spans="1:14" ht="13.5" thickBot="1" x14ac:dyDescent="0.25">
      <c r="D21" s="41"/>
      <c r="E21" s="48"/>
      <c r="F21" s="85"/>
      <c r="G21" s="47">
        <f t="shared" si="3"/>
        <v>0</v>
      </c>
      <c r="H21" s="48"/>
      <c r="I21" s="85"/>
      <c r="J21" s="47">
        <f t="shared" si="4"/>
        <v>0</v>
      </c>
      <c r="K21" s="48"/>
      <c r="L21" s="85"/>
      <c r="M21" s="47">
        <f t="shared" si="5"/>
        <v>0</v>
      </c>
    </row>
    <row r="22" spans="1:14" ht="13.5" thickBot="1" x14ac:dyDescent="0.25">
      <c r="D22" s="24" t="s">
        <v>12</v>
      </c>
      <c r="E22" s="37">
        <f t="shared" ref="E22:M22" si="6">SUM(E7:E21)</f>
        <v>0</v>
      </c>
      <c r="F22" s="51"/>
      <c r="G22" s="54">
        <f>SUM(G7:G21)</f>
        <v>0</v>
      </c>
      <c r="H22" s="6">
        <f t="shared" si="6"/>
        <v>0</v>
      </c>
      <c r="I22" s="2"/>
      <c r="J22" s="38">
        <f>SUM(J7:J21)</f>
        <v>0</v>
      </c>
      <c r="K22" s="6">
        <f t="shared" si="6"/>
        <v>0</v>
      </c>
      <c r="L22" s="2"/>
      <c r="M22" s="56">
        <f t="shared" si="6"/>
        <v>0</v>
      </c>
    </row>
    <row r="23" spans="1:14" ht="13.5" thickBot="1" x14ac:dyDescent="0.25">
      <c r="G23" s="53"/>
      <c r="J23" s="52"/>
    </row>
    <row r="24" spans="1:14" ht="13.5" thickBot="1" x14ac:dyDescent="0.25">
      <c r="D24" s="7" t="s">
        <v>13</v>
      </c>
      <c r="E24" s="6"/>
      <c r="F24" s="2"/>
      <c r="G24" s="2"/>
      <c r="H24" s="6"/>
      <c r="I24" s="2"/>
      <c r="J24" s="2"/>
      <c r="K24" s="6"/>
      <c r="L24" s="2"/>
      <c r="M24" s="2"/>
    </row>
    <row r="25" spans="1:14" ht="13.5" thickBot="1" x14ac:dyDescent="0.25"/>
    <row r="26" spans="1:14" ht="13.5" thickBot="1" x14ac:dyDescent="0.25">
      <c r="D26" s="6" t="s">
        <v>5</v>
      </c>
      <c r="E26" s="6">
        <f t="shared" ref="E26:K26" si="7">E22+E24</f>
        <v>0</v>
      </c>
      <c r="F26" s="6"/>
      <c r="G26" s="55">
        <f>G22+G24</f>
        <v>0</v>
      </c>
      <c r="H26" s="6">
        <f t="shared" si="7"/>
        <v>0</v>
      </c>
      <c r="I26" s="6"/>
      <c r="J26" s="39">
        <f t="shared" si="7"/>
        <v>0</v>
      </c>
      <c r="K26" s="6">
        <f t="shared" si="7"/>
        <v>0</v>
      </c>
      <c r="L26" s="6"/>
      <c r="M26" s="57">
        <f>M22+M24</f>
        <v>0</v>
      </c>
      <c r="N26" s="40"/>
    </row>
    <row r="27" spans="1:14" x14ac:dyDescent="0.2">
      <c r="D27" s="63"/>
      <c r="E27" s="63"/>
      <c r="F27" s="63"/>
      <c r="G27" s="71"/>
      <c r="H27" s="63"/>
      <c r="I27" s="63"/>
      <c r="J27" s="72"/>
      <c r="K27" s="63"/>
      <c r="L27" s="63"/>
      <c r="M27" s="73"/>
      <c r="N27" s="40"/>
    </row>
    <row r="28" spans="1:14" x14ac:dyDescent="0.2">
      <c r="J28" s="40"/>
      <c r="N28" s="5"/>
    </row>
    <row r="29" spans="1:14" ht="15.75" x14ac:dyDescent="0.25">
      <c r="D29" s="230" t="s">
        <v>21</v>
      </c>
      <c r="E29" s="230"/>
      <c r="F29" s="230"/>
      <c r="G29" s="230"/>
    </row>
    <row r="30" spans="1:14" ht="13.5" thickBot="1" x14ac:dyDescent="0.25">
      <c r="B30" s="29" t="s">
        <v>98</v>
      </c>
      <c r="C30" s="235">
        <v>1800</v>
      </c>
      <c r="D30" s="7" t="s">
        <v>41</v>
      </c>
    </row>
    <row r="31" spans="1:14" ht="13.5" thickBot="1" x14ac:dyDescent="0.25">
      <c r="A31" s="191" t="s">
        <v>99</v>
      </c>
      <c r="B31" s="191"/>
      <c r="C31" s="124">
        <f>1800/11</f>
        <v>163.63636363636363</v>
      </c>
      <c r="D31" s="42"/>
      <c r="E31" s="14" t="s">
        <v>7</v>
      </c>
      <c r="F31" s="44"/>
      <c r="G31" s="15">
        <v>2014</v>
      </c>
      <c r="H31" s="49" t="s">
        <v>7</v>
      </c>
      <c r="I31" s="44"/>
      <c r="J31" s="15">
        <v>2015</v>
      </c>
      <c r="K31" s="49" t="s">
        <v>7</v>
      </c>
      <c r="L31" s="44"/>
      <c r="M31" s="15">
        <v>2016</v>
      </c>
    </row>
    <row r="32" spans="1:14" ht="12.75" customHeight="1" x14ac:dyDescent="0.2">
      <c r="B32" s="29" t="s">
        <v>54</v>
      </c>
      <c r="C32" s="70">
        <f>(E49+H49+K49)</f>
        <v>0</v>
      </c>
      <c r="D32" s="8"/>
      <c r="E32" s="17"/>
      <c r="F32" s="8"/>
      <c r="G32" s="22"/>
      <c r="H32" s="17"/>
      <c r="I32" s="8"/>
      <c r="J32" s="22"/>
      <c r="K32" s="17"/>
      <c r="L32" s="8"/>
      <c r="M32" s="22"/>
    </row>
    <row r="33" spans="2:13" ht="12.75" customHeight="1" x14ac:dyDescent="0.2">
      <c r="B33" s="234" t="s">
        <v>55</v>
      </c>
      <c r="C33" s="234">
        <f>C32/C31</f>
        <v>0</v>
      </c>
      <c r="D33" s="43" t="s">
        <v>20</v>
      </c>
      <c r="E33" s="45" t="s">
        <v>9</v>
      </c>
      <c r="F33" s="46" t="s">
        <v>32</v>
      </c>
      <c r="G33" s="46" t="s">
        <v>33</v>
      </c>
      <c r="H33" s="45" t="s">
        <v>9</v>
      </c>
      <c r="I33" s="46" t="s">
        <v>32</v>
      </c>
      <c r="J33" s="46" t="s">
        <v>10</v>
      </c>
      <c r="K33" s="45" t="s">
        <v>9</v>
      </c>
      <c r="L33" s="46" t="s">
        <v>32</v>
      </c>
      <c r="M33" s="46" t="s">
        <v>10</v>
      </c>
    </row>
    <row r="34" spans="2:13" ht="12.75" customHeight="1" x14ac:dyDescent="0.2">
      <c r="D34" s="41"/>
      <c r="E34" s="48"/>
      <c r="F34" s="85"/>
      <c r="G34" s="47">
        <f>E34*F34</f>
        <v>0</v>
      </c>
      <c r="H34" s="48"/>
      <c r="I34" s="85"/>
      <c r="J34" s="47">
        <f>H34*I34</f>
        <v>0</v>
      </c>
      <c r="K34" s="50"/>
      <c r="L34" s="85"/>
      <c r="M34" s="47">
        <f>L34*K34</f>
        <v>0</v>
      </c>
    </row>
    <row r="35" spans="2:13" ht="12.75" customHeight="1" x14ac:dyDescent="0.2">
      <c r="B35" s="29"/>
      <c r="C35" s="124"/>
      <c r="D35" s="41"/>
      <c r="E35" s="48"/>
      <c r="F35" s="85"/>
      <c r="G35" s="47">
        <f t="shared" ref="G35:G48" si="8">E35*F35</f>
        <v>0</v>
      </c>
      <c r="H35" s="48"/>
      <c r="I35" s="85"/>
      <c r="J35" s="47">
        <f t="shared" ref="J35:J48" si="9">H35*I35</f>
        <v>0</v>
      </c>
      <c r="K35" s="17"/>
      <c r="L35" s="85"/>
      <c r="M35" s="47">
        <f t="shared" ref="M35:M48" si="10">L35*K35</f>
        <v>0</v>
      </c>
    </row>
    <row r="36" spans="2:13" ht="13.5" customHeight="1" x14ac:dyDescent="0.2">
      <c r="B36" s="29"/>
      <c r="C36" s="29"/>
      <c r="D36" s="41"/>
      <c r="E36" s="48"/>
      <c r="F36" s="85"/>
      <c r="G36" s="47">
        <f t="shared" si="8"/>
        <v>0</v>
      </c>
      <c r="H36" s="48"/>
      <c r="I36" s="85"/>
      <c r="J36" s="47">
        <f t="shared" si="9"/>
        <v>0</v>
      </c>
      <c r="K36" s="50"/>
      <c r="L36" s="85"/>
      <c r="M36" s="47">
        <f t="shared" si="10"/>
        <v>0</v>
      </c>
    </row>
    <row r="37" spans="2:13" ht="13.5" customHeight="1" x14ac:dyDescent="0.2">
      <c r="B37" s="70"/>
      <c r="D37" s="41"/>
      <c r="E37" s="48"/>
      <c r="F37" s="85"/>
      <c r="G37" s="47">
        <f t="shared" si="8"/>
        <v>0</v>
      </c>
      <c r="H37" s="48"/>
      <c r="I37" s="85"/>
      <c r="J37" s="47">
        <f t="shared" si="9"/>
        <v>0</v>
      </c>
      <c r="K37" s="17"/>
      <c r="L37" s="85"/>
      <c r="M37" s="47">
        <f t="shared" si="10"/>
        <v>0</v>
      </c>
    </row>
    <row r="38" spans="2:13" x14ac:dyDescent="0.2">
      <c r="D38" s="41"/>
      <c r="E38" s="48"/>
      <c r="F38" s="85"/>
      <c r="G38" s="47">
        <f t="shared" si="8"/>
        <v>0</v>
      </c>
      <c r="H38" s="48"/>
      <c r="I38" s="85"/>
      <c r="J38" s="47">
        <f t="shared" si="9"/>
        <v>0</v>
      </c>
      <c r="K38" s="17"/>
      <c r="L38" s="85"/>
      <c r="M38" s="47">
        <f t="shared" si="10"/>
        <v>0</v>
      </c>
    </row>
    <row r="39" spans="2:13" x14ac:dyDescent="0.2">
      <c r="D39" s="41"/>
      <c r="E39" s="48"/>
      <c r="F39" s="85"/>
      <c r="G39" s="47">
        <f t="shared" si="8"/>
        <v>0</v>
      </c>
      <c r="H39" s="48"/>
      <c r="I39" s="85"/>
      <c r="J39" s="47">
        <f t="shared" si="9"/>
        <v>0</v>
      </c>
      <c r="K39" s="50"/>
      <c r="L39" s="85"/>
      <c r="M39" s="47">
        <f t="shared" si="10"/>
        <v>0</v>
      </c>
    </row>
    <row r="40" spans="2:13" x14ac:dyDescent="0.2">
      <c r="D40" s="41"/>
      <c r="E40" s="48"/>
      <c r="F40" s="85"/>
      <c r="G40" s="47">
        <f t="shared" si="8"/>
        <v>0</v>
      </c>
      <c r="H40" s="48"/>
      <c r="I40" s="85"/>
      <c r="J40" s="47">
        <f t="shared" si="9"/>
        <v>0</v>
      </c>
      <c r="K40" s="50"/>
      <c r="L40" s="85"/>
      <c r="M40" s="47">
        <f t="shared" si="10"/>
        <v>0</v>
      </c>
    </row>
    <row r="41" spans="2:13" x14ac:dyDescent="0.2">
      <c r="D41" s="41"/>
      <c r="E41" s="48"/>
      <c r="F41" s="85"/>
      <c r="G41" s="47">
        <f t="shared" si="8"/>
        <v>0</v>
      </c>
      <c r="H41" s="48"/>
      <c r="I41" s="85"/>
      <c r="J41" s="47">
        <f t="shared" si="9"/>
        <v>0</v>
      </c>
      <c r="K41" s="50"/>
      <c r="L41" s="85"/>
      <c r="M41" s="47">
        <f t="shared" si="10"/>
        <v>0</v>
      </c>
    </row>
    <row r="42" spans="2:13" x14ac:dyDescent="0.2">
      <c r="D42" s="41"/>
      <c r="E42" s="48"/>
      <c r="F42" s="85"/>
      <c r="G42" s="47">
        <f t="shared" si="8"/>
        <v>0</v>
      </c>
      <c r="H42" s="48"/>
      <c r="I42" s="85"/>
      <c r="J42" s="47">
        <f t="shared" si="9"/>
        <v>0</v>
      </c>
      <c r="K42" s="50"/>
      <c r="L42" s="85"/>
      <c r="M42" s="47">
        <f t="shared" si="10"/>
        <v>0</v>
      </c>
    </row>
    <row r="43" spans="2:13" ht="13.5" customHeight="1" x14ac:dyDescent="0.2">
      <c r="D43" s="41"/>
      <c r="E43" s="48"/>
      <c r="F43" s="85"/>
      <c r="G43" s="47">
        <f t="shared" si="8"/>
        <v>0</v>
      </c>
      <c r="H43" s="48"/>
      <c r="I43" s="85"/>
      <c r="J43" s="47">
        <f t="shared" si="9"/>
        <v>0</v>
      </c>
      <c r="K43" s="50"/>
      <c r="L43" s="85"/>
      <c r="M43" s="47">
        <f t="shared" si="10"/>
        <v>0</v>
      </c>
    </row>
    <row r="44" spans="2:13" ht="26.25" customHeight="1" x14ac:dyDescent="0.2">
      <c r="D44" s="41"/>
      <c r="E44" s="48"/>
      <c r="F44" s="85"/>
      <c r="G44" s="47">
        <f t="shared" si="8"/>
        <v>0</v>
      </c>
      <c r="H44" s="48"/>
      <c r="I44" s="85"/>
      <c r="J44" s="47">
        <f t="shared" si="9"/>
        <v>0</v>
      </c>
      <c r="K44" s="50"/>
      <c r="L44" s="85"/>
      <c r="M44" s="47">
        <f t="shared" si="10"/>
        <v>0</v>
      </c>
    </row>
    <row r="45" spans="2:13" x14ac:dyDescent="0.2">
      <c r="D45" s="41"/>
      <c r="E45" s="48"/>
      <c r="F45" s="85"/>
      <c r="G45" s="47">
        <f t="shared" si="8"/>
        <v>0</v>
      </c>
      <c r="H45" s="48"/>
      <c r="I45" s="85"/>
      <c r="J45" s="47">
        <f t="shared" si="9"/>
        <v>0</v>
      </c>
      <c r="K45" s="50"/>
      <c r="L45" s="85"/>
      <c r="M45" s="47">
        <f t="shared" si="10"/>
        <v>0</v>
      </c>
    </row>
    <row r="46" spans="2:13" x14ac:dyDescent="0.2">
      <c r="D46" s="41"/>
      <c r="E46" s="48"/>
      <c r="F46" s="85"/>
      <c r="G46" s="47">
        <f t="shared" si="8"/>
        <v>0</v>
      </c>
      <c r="H46" s="48"/>
      <c r="I46" s="85"/>
      <c r="J46" s="47">
        <f t="shared" si="9"/>
        <v>0</v>
      </c>
      <c r="K46" s="50"/>
      <c r="L46" s="85"/>
      <c r="M46" s="47">
        <f t="shared" si="10"/>
        <v>0</v>
      </c>
    </row>
    <row r="47" spans="2:13" x14ac:dyDescent="0.2">
      <c r="D47" s="41"/>
      <c r="E47" s="48"/>
      <c r="F47" s="85"/>
      <c r="G47" s="47">
        <f t="shared" si="8"/>
        <v>0</v>
      </c>
      <c r="H47" s="48"/>
      <c r="I47" s="85"/>
      <c r="J47" s="47">
        <f t="shared" si="9"/>
        <v>0</v>
      </c>
      <c r="K47" s="50"/>
      <c r="L47" s="85"/>
      <c r="M47" s="47">
        <f t="shared" si="10"/>
        <v>0</v>
      </c>
    </row>
    <row r="48" spans="2:13" ht="13.5" thickBot="1" x14ac:dyDescent="0.25">
      <c r="D48" s="41"/>
      <c r="E48" s="48"/>
      <c r="F48" s="85"/>
      <c r="G48" s="47">
        <f t="shared" si="8"/>
        <v>0</v>
      </c>
      <c r="H48" s="48"/>
      <c r="I48" s="85"/>
      <c r="J48" s="47">
        <f t="shared" si="9"/>
        <v>0</v>
      </c>
      <c r="K48" s="50"/>
      <c r="L48" s="85"/>
      <c r="M48" s="47">
        <f t="shared" si="10"/>
        <v>0</v>
      </c>
    </row>
    <row r="49" spans="1:13" ht="13.5" thickBot="1" x14ac:dyDescent="0.25">
      <c r="D49" s="24" t="s">
        <v>12</v>
      </c>
      <c r="E49" s="37">
        <f>SUM(E34:E48)</f>
        <v>0</v>
      </c>
      <c r="F49" s="51"/>
      <c r="G49" s="54">
        <f>SUM(G34:G48)</f>
        <v>0</v>
      </c>
      <c r="H49" s="6">
        <f>SUM(H34:H48)</f>
        <v>0</v>
      </c>
      <c r="I49" s="2"/>
      <c r="J49" s="38">
        <f>SUM(J34:J48)</f>
        <v>0</v>
      </c>
      <c r="K49" s="6">
        <f>SUM(K34:K48)</f>
        <v>0</v>
      </c>
      <c r="L49" s="2"/>
      <c r="M49" s="56">
        <f>SUM(M34:M48)</f>
        <v>0</v>
      </c>
    </row>
    <row r="50" spans="1:13" ht="13.5" thickBot="1" x14ac:dyDescent="0.25">
      <c r="G50" s="53"/>
      <c r="J50" s="52"/>
    </row>
    <row r="51" spans="1:13" ht="13.5" thickBot="1" x14ac:dyDescent="0.25">
      <c r="D51" s="7" t="s">
        <v>13</v>
      </c>
      <c r="E51" s="6"/>
      <c r="F51" s="2"/>
      <c r="G51" s="2"/>
      <c r="H51" s="6"/>
      <c r="I51" s="2"/>
      <c r="J51" s="2"/>
      <c r="K51" s="6"/>
      <c r="L51" s="2"/>
      <c r="M51" s="2"/>
    </row>
    <row r="52" spans="1:13" ht="13.5" thickBot="1" x14ac:dyDescent="0.25"/>
    <row r="53" spans="1:13" ht="13.5" thickBot="1" x14ac:dyDescent="0.25">
      <c r="D53" s="6" t="s">
        <v>5</v>
      </c>
      <c r="E53" s="6">
        <f>E49+E51</f>
        <v>0</v>
      </c>
      <c r="F53" s="6"/>
      <c r="G53" s="55">
        <f>G49+G51</f>
        <v>0</v>
      </c>
      <c r="H53" s="6">
        <f>H49+H51</f>
        <v>0</v>
      </c>
      <c r="I53" s="6"/>
      <c r="J53" s="39">
        <f>J49+J51</f>
        <v>0</v>
      </c>
      <c r="K53" s="6">
        <f>K49+K51</f>
        <v>0</v>
      </c>
      <c r="L53" s="6"/>
      <c r="M53" s="57">
        <f>M49+M51</f>
        <v>0</v>
      </c>
    </row>
    <row r="54" spans="1:13" x14ac:dyDescent="0.2">
      <c r="D54" s="8"/>
      <c r="E54" s="8"/>
      <c r="F54" s="8"/>
    </row>
    <row r="55" spans="1:13" ht="15.75" x14ac:dyDescent="0.25">
      <c r="D55" s="230" t="s">
        <v>21</v>
      </c>
      <c r="E55" s="230"/>
      <c r="F55" s="230"/>
      <c r="G55" s="230"/>
    </row>
    <row r="56" spans="1:13" ht="13.5" thickBot="1" x14ac:dyDescent="0.25">
      <c r="B56" s="29" t="s">
        <v>98</v>
      </c>
      <c r="C56" s="235">
        <v>1800</v>
      </c>
      <c r="D56" s="7" t="s">
        <v>42</v>
      </c>
    </row>
    <row r="57" spans="1:13" ht="13.5" thickBot="1" x14ac:dyDescent="0.25">
      <c r="A57" s="191" t="s">
        <v>99</v>
      </c>
      <c r="B57" s="191"/>
      <c r="C57" s="124">
        <f>1800/11</f>
        <v>163.63636363636363</v>
      </c>
      <c r="D57" s="42"/>
      <c r="E57" s="14" t="s">
        <v>7</v>
      </c>
      <c r="F57" s="44"/>
      <c r="G57" s="15">
        <v>2014</v>
      </c>
      <c r="H57" s="49" t="s">
        <v>7</v>
      </c>
      <c r="I57" s="44"/>
      <c r="J57" s="15">
        <v>2015</v>
      </c>
      <c r="K57" s="49" t="s">
        <v>7</v>
      </c>
      <c r="L57" s="44"/>
      <c r="M57" s="15">
        <v>2016</v>
      </c>
    </row>
    <row r="58" spans="1:13" x14ac:dyDescent="0.2">
      <c r="B58" s="29" t="s">
        <v>54</v>
      </c>
      <c r="C58" s="70">
        <f>(E75+H75+K75)</f>
        <v>0</v>
      </c>
      <c r="D58" s="8"/>
      <c r="E58" s="17"/>
      <c r="F58" s="8"/>
      <c r="G58" s="22"/>
      <c r="H58" s="17"/>
      <c r="I58" s="8"/>
      <c r="J58" s="22"/>
      <c r="K58" s="17"/>
      <c r="L58" s="8"/>
      <c r="M58" s="22"/>
    </row>
    <row r="59" spans="1:13" x14ac:dyDescent="0.2">
      <c r="B59" s="234" t="s">
        <v>55</v>
      </c>
      <c r="C59" s="234">
        <f>C58/C57</f>
        <v>0</v>
      </c>
      <c r="D59" s="43" t="s">
        <v>20</v>
      </c>
      <c r="E59" s="45" t="s">
        <v>9</v>
      </c>
      <c r="F59" s="46" t="s">
        <v>32</v>
      </c>
      <c r="G59" s="46" t="s">
        <v>33</v>
      </c>
      <c r="H59" s="45" t="s">
        <v>9</v>
      </c>
      <c r="I59" s="46" t="s">
        <v>32</v>
      </c>
      <c r="J59" s="46" t="s">
        <v>10</v>
      </c>
      <c r="K59" s="45" t="s">
        <v>9</v>
      </c>
      <c r="L59" s="46" t="s">
        <v>32</v>
      </c>
      <c r="M59" s="46" t="s">
        <v>10</v>
      </c>
    </row>
    <row r="60" spans="1:13" x14ac:dyDescent="0.2">
      <c r="D60" s="41"/>
      <c r="E60" s="48"/>
      <c r="F60" s="85"/>
      <c r="G60" s="47">
        <f>E60*F60</f>
        <v>0</v>
      </c>
      <c r="H60" s="48"/>
      <c r="I60" s="85"/>
      <c r="J60" s="47">
        <f>H60*I60</f>
        <v>0</v>
      </c>
      <c r="K60" s="50"/>
      <c r="L60" s="85"/>
      <c r="M60" s="47">
        <f>L60*K60</f>
        <v>0</v>
      </c>
    </row>
    <row r="61" spans="1:13" x14ac:dyDescent="0.2">
      <c r="B61" s="29"/>
      <c r="D61" s="41"/>
      <c r="E61" s="48"/>
      <c r="F61" s="85"/>
      <c r="G61" s="47">
        <f t="shared" ref="G61:G74" si="11">E61*F61</f>
        <v>0</v>
      </c>
      <c r="H61" s="48"/>
      <c r="I61" s="85"/>
      <c r="J61" s="47">
        <f t="shared" ref="J61:J74" si="12">H61*I61</f>
        <v>0</v>
      </c>
      <c r="K61" s="17"/>
      <c r="L61" s="85"/>
      <c r="M61" s="47">
        <f t="shared" ref="M61:M74" si="13">L61*K61</f>
        <v>0</v>
      </c>
    </row>
    <row r="62" spans="1:13" x14ac:dyDescent="0.2">
      <c r="B62" s="29"/>
      <c r="C62" s="29"/>
      <c r="D62" s="41"/>
      <c r="E62" s="48"/>
      <c r="F62" s="85"/>
      <c r="G62" s="47">
        <f t="shared" si="11"/>
        <v>0</v>
      </c>
      <c r="H62" s="48"/>
      <c r="I62" s="85"/>
      <c r="J62" s="47">
        <f t="shared" si="12"/>
        <v>0</v>
      </c>
      <c r="K62" s="50"/>
      <c r="L62" s="85"/>
      <c r="M62" s="47">
        <f t="shared" si="13"/>
        <v>0</v>
      </c>
    </row>
    <row r="63" spans="1:13" x14ac:dyDescent="0.2">
      <c r="B63" s="70"/>
      <c r="D63" s="41"/>
      <c r="E63" s="48"/>
      <c r="F63" s="85"/>
      <c r="G63" s="47">
        <f t="shared" si="11"/>
        <v>0</v>
      </c>
      <c r="H63" s="48"/>
      <c r="I63" s="85"/>
      <c r="J63" s="47">
        <f t="shared" si="12"/>
        <v>0</v>
      </c>
      <c r="K63" s="17"/>
      <c r="L63" s="85"/>
      <c r="M63" s="47">
        <f t="shared" si="13"/>
        <v>0</v>
      </c>
    </row>
    <row r="64" spans="1:13" x14ac:dyDescent="0.2">
      <c r="D64" s="41"/>
      <c r="E64" s="48"/>
      <c r="F64" s="85"/>
      <c r="G64" s="47">
        <f t="shared" si="11"/>
        <v>0</v>
      </c>
      <c r="H64" s="48"/>
      <c r="I64" s="85"/>
      <c r="J64" s="47">
        <f t="shared" si="12"/>
        <v>0</v>
      </c>
      <c r="K64" s="17"/>
      <c r="L64" s="85"/>
      <c r="M64" s="47">
        <f t="shared" si="13"/>
        <v>0</v>
      </c>
    </row>
    <row r="65" spans="4:13" x14ac:dyDescent="0.2">
      <c r="D65" s="41"/>
      <c r="E65" s="48"/>
      <c r="F65" s="85"/>
      <c r="G65" s="47">
        <f t="shared" si="11"/>
        <v>0</v>
      </c>
      <c r="H65" s="48"/>
      <c r="I65" s="85"/>
      <c r="J65" s="47">
        <f t="shared" si="12"/>
        <v>0</v>
      </c>
      <c r="K65" s="50"/>
      <c r="L65" s="85"/>
      <c r="M65" s="47">
        <f t="shared" si="13"/>
        <v>0</v>
      </c>
    </row>
    <row r="66" spans="4:13" x14ac:dyDescent="0.2">
      <c r="D66" s="41"/>
      <c r="E66" s="48"/>
      <c r="F66" s="85"/>
      <c r="G66" s="47">
        <f t="shared" si="11"/>
        <v>0</v>
      </c>
      <c r="H66" s="48"/>
      <c r="I66" s="85"/>
      <c r="J66" s="47">
        <f t="shared" si="12"/>
        <v>0</v>
      </c>
      <c r="K66" s="50"/>
      <c r="L66" s="85"/>
      <c r="M66" s="47">
        <f t="shared" si="13"/>
        <v>0</v>
      </c>
    </row>
    <row r="67" spans="4:13" x14ac:dyDescent="0.2">
      <c r="D67" s="41"/>
      <c r="E67" s="48"/>
      <c r="F67" s="85"/>
      <c r="G67" s="47">
        <f t="shared" si="11"/>
        <v>0</v>
      </c>
      <c r="H67" s="48"/>
      <c r="I67" s="85"/>
      <c r="J67" s="47">
        <f t="shared" si="12"/>
        <v>0</v>
      </c>
      <c r="K67" s="50"/>
      <c r="L67" s="85"/>
      <c r="M67" s="47">
        <f t="shared" si="13"/>
        <v>0</v>
      </c>
    </row>
    <row r="68" spans="4:13" x14ac:dyDescent="0.2">
      <c r="D68" s="41"/>
      <c r="E68" s="48"/>
      <c r="F68" s="85"/>
      <c r="G68" s="47">
        <f t="shared" si="11"/>
        <v>0</v>
      </c>
      <c r="H68" s="48"/>
      <c r="I68" s="85"/>
      <c r="J68" s="47">
        <f t="shared" si="12"/>
        <v>0</v>
      </c>
      <c r="K68" s="50"/>
      <c r="L68" s="85"/>
      <c r="M68" s="47">
        <f t="shared" si="13"/>
        <v>0</v>
      </c>
    </row>
    <row r="69" spans="4:13" x14ac:dyDescent="0.2">
      <c r="D69" s="41"/>
      <c r="E69" s="48"/>
      <c r="F69" s="85"/>
      <c r="G69" s="47">
        <f t="shared" si="11"/>
        <v>0</v>
      </c>
      <c r="H69" s="48"/>
      <c r="I69" s="85"/>
      <c r="J69" s="47">
        <f t="shared" si="12"/>
        <v>0</v>
      </c>
      <c r="K69" s="50"/>
      <c r="L69" s="85"/>
      <c r="M69" s="47">
        <f t="shared" si="13"/>
        <v>0</v>
      </c>
    </row>
    <row r="70" spans="4:13" x14ac:dyDescent="0.2">
      <c r="D70" s="41"/>
      <c r="E70" s="48"/>
      <c r="F70" s="85"/>
      <c r="G70" s="47">
        <f t="shared" si="11"/>
        <v>0</v>
      </c>
      <c r="H70" s="48"/>
      <c r="I70" s="85"/>
      <c r="J70" s="47">
        <f t="shared" si="12"/>
        <v>0</v>
      </c>
      <c r="K70" s="50"/>
      <c r="L70" s="85"/>
      <c r="M70" s="47">
        <f t="shared" si="13"/>
        <v>0</v>
      </c>
    </row>
    <row r="71" spans="4:13" x14ac:dyDescent="0.2">
      <c r="D71" s="41"/>
      <c r="E71" s="48"/>
      <c r="F71" s="85"/>
      <c r="G71" s="47">
        <f t="shared" si="11"/>
        <v>0</v>
      </c>
      <c r="H71" s="48"/>
      <c r="I71" s="85"/>
      <c r="J71" s="47">
        <f t="shared" si="12"/>
        <v>0</v>
      </c>
      <c r="K71" s="50"/>
      <c r="L71" s="85"/>
      <c r="M71" s="47">
        <f t="shared" si="13"/>
        <v>0</v>
      </c>
    </row>
    <row r="72" spans="4:13" x14ac:dyDescent="0.2">
      <c r="D72" s="41"/>
      <c r="E72" s="48"/>
      <c r="F72" s="85"/>
      <c r="G72" s="47">
        <f t="shared" si="11"/>
        <v>0</v>
      </c>
      <c r="H72" s="48"/>
      <c r="I72" s="85"/>
      <c r="J72" s="47">
        <f t="shared" si="12"/>
        <v>0</v>
      </c>
      <c r="K72" s="50"/>
      <c r="L72" s="85"/>
      <c r="M72" s="47">
        <f t="shared" si="13"/>
        <v>0</v>
      </c>
    </row>
    <row r="73" spans="4:13" x14ac:dyDescent="0.2">
      <c r="D73" s="41"/>
      <c r="E73" s="48"/>
      <c r="F73" s="85"/>
      <c r="G73" s="47">
        <f t="shared" si="11"/>
        <v>0</v>
      </c>
      <c r="H73" s="48"/>
      <c r="I73" s="85"/>
      <c r="J73" s="47">
        <f t="shared" si="12"/>
        <v>0</v>
      </c>
      <c r="K73" s="50"/>
      <c r="L73" s="85"/>
      <c r="M73" s="47">
        <f t="shared" si="13"/>
        <v>0</v>
      </c>
    </row>
    <row r="74" spans="4:13" ht="13.5" thickBot="1" x14ac:dyDescent="0.25">
      <c r="D74" s="41"/>
      <c r="E74" s="48"/>
      <c r="F74" s="85"/>
      <c r="G74" s="47">
        <f t="shared" si="11"/>
        <v>0</v>
      </c>
      <c r="H74" s="48"/>
      <c r="I74" s="85"/>
      <c r="J74" s="47">
        <f t="shared" si="12"/>
        <v>0</v>
      </c>
      <c r="K74" s="50"/>
      <c r="L74" s="85"/>
      <c r="M74" s="47">
        <f t="shared" si="13"/>
        <v>0</v>
      </c>
    </row>
    <row r="75" spans="4:13" ht="13.5" thickBot="1" x14ac:dyDescent="0.25">
      <c r="D75" s="24" t="s">
        <v>12</v>
      </c>
      <c r="E75" s="37">
        <f>SUM(E60:E74)</f>
        <v>0</v>
      </c>
      <c r="F75" s="51"/>
      <c r="G75" s="54">
        <f>SUM(G60:G74)</f>
        <v>0</v>
      </c>
      <c r="H75" s="6">
        <f>SUM(H60:H74)</f>
        <v>0</v>
      </c>
      <c r="I75" s="2"/>
      <c r="J75" s="38">
        <f>SUM(J60:J74)</f>
        <v>0</v>
      </c>
      <c r="K75" s="6">
        <f>SUM(K60:K74)</f>
        <v>0</v>
      </c>
      <c r="L75" s="2"/>
      <c r="M75" s="56">
        <f>SUM(M60:M74)</f>
        <v>0</v>
      </c>
    </row>
    <row r="76" spans="4:13" ht="13.5" customHeight="1" thickBot="1" x14ac:dyDescent="0.25">
      <c r="G76" s="53"/>
      <c r="J76" s="52"/>
    </row>
    <row r="77" spans="4:13" ht="51.75" customHeight="1" thickBot="1" x14ac:dyDescent="0.25">
      <c r="D77" s="7" t="s">
        <v>13</v>
      </c>
      <c r="E77" s="6"/>
      <c r="F77" s="2"/>
      <c r="G77" s="2"/>
      <c r="H77" s="6"/>
      <c r="I77" s="2"/>
      <c r="J77" s="2"/>
      <c r="K77" s="6"/>
      <c r="L77" s="2"/>
      <c r="M77" s="2"/>
    </row>
    <row r="78" spans="4:13" ht="13.5" thickBot="1" x14ac:dyDescent="0.25"/>
    <row r="79" spans="4:13" ht="13.5" thickBot="1" x14ac:dyDescent="0.25">
      <c r="D79" s="6" t="s">
        <v>5</v>
      </c>
      <c r="E79" s="6">
        <f>E75+E77</f>
        <v>0</v>
      </c>
      <c r="F79" s="6"/>
      <c r="G79" s="55">
        <f>G75+G77</f>
        <v>0</v>
      </c>
      <c r="H79" s="6">
        <f>H75+H77</f>
        <v>0</v>
      </c>
      <c r="I79" s="6"/>
      <c r="J79" s="39">
        <f>J75+J77</f>
        <v>0</v>
      </c>
      <c r="K79" s="6">
        <f>K75+K77</f>
        <v>0</v>
      </c>
      <c r="L79" s="6"/>
      <c r="M79" s="57">
        <f>M75+M77</f>
        <v>0</v>
      </c>
    </row>
    <row r="80" spans="4:13" x14ac:dyDescent="0.2">
      <c r="D80" s="63"/>
      <c r="E80" s="63"/>
      <c r="F80" s="63"/>
      <c r="G80" s="63"/>
      <c r="H80" s="63"/>
      <c r="I80" s="63"/>
      <c r="J80" s="63"/>
      <c r="K80" s="63"/>
      <c r="L80" s="63"/>
    </row>
    <row r="82" spans="1:13" ht="15.75" x14ac:dyDescent="0.25">
      <c r="D82" s="230" t="s">
        <v>21</v>
      </c>
      <c r="E82" s="230"/>
      <c r="F82" s="230"/>
      <c r="G82" s="8"/>
      <c r="H82" s="8"/>
      <c r="I82" s="8"/>
      <c r="J82" s="8"/>
      <c r="K82" s="8"/>
      <c r="L82" s="8"/>
    </row>
    <row r="83" spans="1:13" ht="13.5" thickBot="1" x14ac:dyDescent="0.25">
      <c r="B83" s="29" t="s">
        <v>98</v>
      </c>
      <c r="C83" s="235">
        <v>1800</v>
      </c>
      <c r="D83" s="7" t="s">
        <v>43</v>
      </c>
    </row>
    <row r="84" spans="1:13" ht="13.5" thickBot="1" x14ac:dyDescent="0.25">
      <c r="A84" s="191" t="s">
        <v>99</v>
      </c>
      <c r="B84" s="191"/>
      <c r="C84" s="124">
        <f>1800/11</f>
        <v>163.63636363636363</v>
      </c>
      <c r="D84" s="42"/>
      <c r="E84" s="14" t="s">
        <v>7</v>
      </c>
      <c r="F84" s="44"/>
      <c r="G84" s="15">
        <v>2014</v>
      </c>
      <c r="H84" s="49" t="s">
        <v>7</v>
      </c>
      <c r="I84" s="44"/>
      <c r="J84" s="15">
        <v>2015</v>
      </c>
      <c r="K84" s="49" t="s">
        <v>7</v>
      </c>
      <c r="L84" s="44"/>
      <c r="M84" s="15">
        <v>2016</v>
      </c>
    </row>
    <row r="85" spans="1:13" x14ac:dyDescent="0.2">
      <c r="B85" s="29" t="s">
        <v>54</v>
      </c>
      <c r="C85" s="70">
        <f>(E102+H102+K102)</f>
        <v>0</v>
      </c>
      <c r="D85" s="8"/>
      <c r="E85" s="8"/>
      <c r="F85" s="8"/>
    </row>
    <row r="86" spans="1:13" x14ac:dyDescent="0.2">
      <c r="B86" s="234" t="s">
        <v>55</v>
      </c>
      <c r="C86" s="234">
        <f>C85/C84</f>
        <v>0</v>
      </c>
      <c r="D86" s="43" t="s">
        <v>20</v>
      </c>
      <c r="E86" s="45" t="s">
        <v>9</v>
      </c>
      <c r="F86" s="46" t="s">
        <v>32</v>
      </c>
      <c r="G86" s="46" t="s">
        <v>33</v>
      </c>
      <c r="H86" s="45" t="s">
        <v>9</v>
      </c>
      <c r="I86" s="46" t="s">
        <v>32</v>
      </c>
      <c r="J86" s="46" t="s">
        <v>10</v>
      </c>
      <c r="K86" s="45" t="s">
        <v>9</v>
      </c>
      <c r="L86" s="46" t="s">
        <v>32</v>
      </c>
      <c r="M86" s="46" t="s">
        <v>10</v>
      </c>
    </row>
    <row r="87" spans="1:13" x14ac:dyDescent="0.2">
      <c r="D87" s="41"/>
      <c r="E87" s="48"/>
      <c r="F87" s="85"/>
      <c r="G87" s="47">
        <f>E87*F87</f>
        <v>0</v>
      </c>
      <c r="H87" s="48"/>
      <c r="I87" s="85"/>
      <c r="J87" s="47">
        <f>H87*I87</f>
        <v>0</v>
      </c>
      <c r="K87" s="50"/>
      <c r="L87" s="85"/>
      <c r="M87" s="47">
        <f>L87*K87</f>
        <v>0</v>
      </c>
    </row>
    <row r="88" spans="1:13" x14ac:dyDescent="0.2">
      <c r="D88" s="41"/>
      <c r="E88" s="48"/>
      <c r="F88" s="85"/>
      <c r="G88" s="47">
        <f t="shared" ref="G88:G101" si="14">E88*F88</f>
        <v>0</v>
      </c>
      <c r="H88" s="48"/>
      <c r="I88" s="85"/>
      <c r="J88" s="47">
        <f t="shared" ref="J88:J101" si="15">H88*I88</f>
        <v>0</v>
      </c>
      <c r="K88" s="17"/>
      <c r="L88" s="85"/>
      <c r="M88" s="47">
        <f t="shared" ref="M88:M101" si="16">L88*K88</f>
        <v>0</v>
      </c>
    </row>
    <row r="89" spans="1:13" x14ac:dyDescent="0.2">
      <c r="D89" s="41"/>
      <c r="E89" s="48"/>
      <c r="F89" s="85"/>
      <c r="G89" s="47">
        <f t="shared" si="14"/>
        <v>0</v>
      </c>
      <c r="H89" s="48"/>
      <c r="I89" s="85"/>
      <c r="J89" s="47">
        <f t="shared" si="15"/>
        <v>0</v>
      </c>
      <c r="K89" s="50"/>
      <c r="L89" s="85"/>
      <c r="M89" s="47">
        <f t="shared" si="16"/>
        <v>0</v>
      </c>
    </row>
    <row r="90" spans="1:13" x14ac:dyDescent="0.2">
      <c r="D90" s="41"/>
      <c r="E90" s="48"/>
      <c r="F90" s="85"/>
      <c r="G90" s="47">
        <f t="shared" si="14"/>
        <v>0</v>
      </c>
      <c r="H90" s="48"/>
      <c r="I90" s="85"/>
      <c r="J90" s="47">
        <f t="shared" si="15"/>
        <v>0</v>
      </c>
      <c r="K90" s="17"/>
      <c r="L90" s="85"/>
      <c r="M90" s="47">
        <f t="shared" si="16"/>
        <v>0</v>
      </c>
    </row>
    <row r="91" spans="1:13" x14ac:dyDescent="0.2">
      <c r="D91" s="41"/>
      <c r="E91" s="48"/>
      <c r="F91" s="85"/>
      <c r="G91" s="47">
        <f t="shared" si="14"/>
        <v>0</v>
      </c>
      <c r="H91" s="48"/>
      <c r="I91" s="85"/>
      <c r="J91" s="47">
        <f t="shared" si="15"/>
        <v>0</v>
      </c>
      <c r="K91" s="17"/>
      <c r="L91" s="85"/>
      <c r="M91" s="47">
        <f t="shared" si="16"/>
        <v>0</v>
      </c>
    </row>
    <row r="92" spans="1:13" x14ac:dyDescent="0.2">
      <c r="D92" s="41"/>
      <c r="E92" s="48"/>
      <c r="F92" s="85"/>
      <c r="G92" s="47">
        <f t="shared" si="14"/>
        <v>0</v>
      </c>
      <c r="H92" s="48"/>
      <c r="I92" s="85"/>
      <c r="J92" s="47">
        <f t="shared" si="15"/>
        <v>0</v>
      </c>
      <c r="K92" s="50"/>
      <c r="L92" s="85"/>
      <c r="M92" s="47">
        <f t="shared" si="16"/>
        <v>0</v>
      </c>
    </row>
    <row r="93" spans="1:13" x14ac:dyDescent="0.2">
      <c r="D93" s="41"/>
      <c r="E93" s="48"/>
      <c r="F93" s="85"/>
      <c r="G93" s="47">
        <f t="shared" si="14"/>
        <v>0</v>
      </c>
      <c r="H93" s="48"/>
      <c r="I93" s="85"/>
      <c r="J93" s="47">
        <f t="shared" si="15"/>
        <v>0</v>
      </c>
      <c r="K93" s="50"/>
      <c r="L93" s="85"/>
      <c r="M93" s="47">
        <f t="shared" si="16"/>
        <v>0</v>
      </c>
    </row>
    <row r="94" spans="1:13" x14ac:dyDescent="0.2">
      <c r="D94" s="41"/>
      <c r="E94" s="48"/>
      <c r="F94" s="85"/>
      <c r="G94" s="47">
        <f t="shared" si="14"/>
        <v>0</v>
      </c>
      <c r="H94" s="48"/>
      <c r="I94" s="85"/>
      <c r="J94" s="47">
        <f t="shared" si="15"/>
        <v>0</v>
      </c>
      <c r="K94" s="50"/>
      <c r="L94" s="85"/>
      <c r="M94" s="47">
        <f t="shared" si="16"/>
        <v>0</v>
      </c>
    </row>
    <row r="95" spans="1:13" x14ac:dyDescent="0.2">
      <c r="D95" s="41"/>
      <c r="E95" s="48"/>
      <c r="F95" s="85"/>
      <c r="G95" s="47">
        <f t="shared" si="14"/>
        <v>0</v>
      </c>
      <c r="H95" s="48"/>
      <c r="I95" s="85"/>
      <c r="J95" s="47">
        <f t="shared" si="15"/>
        <v>0</v>
      </c>
      <c r="K95" s="50"/>
      <c r="L95" s="85"/>
      <c r="M95" s="47">
        <f t="shared" si="16"/>
        <v>0</v>
      </c>
    </row>
    <row r="96" spans="1:13" x14ac:dyDescent="0.2">
      <c r="D96" s="41"/>
      <c r="E96" s="48"/>
      <c r="F96" s="85"/>
      <c r="G96" s="47">
        <f t="shared" si="14"/>
        <v>0</v>
      </c>
      <c r="H96" s="48"/>
      <c r="I96" s="85"/>
      <c r="J96" s="47">
        <f t="shared" si="15"/>
        <v>0</v>
      </c>
      <c r="K96" s="50"/>
      <c r="L96" s="85"/>
      <c r="M96" s="47">
        <f t="shared" si="16"/>
        <v>0</v>
      </c>
    </row>
    <row r="97" spans="1:13" x14ac:dyDescent="0.2">
      <c r="D97" s="41"/>
      <c r="E97" s="48"/>
      <c r="F97" s="85"/>
      <c r="G97" s="47">
        <f t="shared" si="14"/>
        <v>0</v>
      </c>
      <c r="H97" s="48"/>
      <c r="I97" s="85"/>
      <c r="J97" s="47">
        <f t="shared" si="15"/>
        <v>0</v>
      </c>
      <c r="K97" s="50"/>
      <c r="L97" s="85"/>
      <c r="M97" s="47">
        <f t="shared" si="16"/>
        <v>0</v>
      </c>
    </row>
    <row r="98" spans="1:13" x14ac:dyDescent="0.2">
      <c r="D98" s="41"/>
      <c r="E98" s="48"/>
      <c r="F98" s="85"/>
      <c r="G98" s="47">
        <f t="shared" si="14"/>
        <v>0</v>
      </c>
      <c r="H98" s="48"/>
      <c r="I98" s="85"/>
      <c r="J98" s="47">
        <f t="shared" si="15"/>
        <v>0</v>
      </c>
      <c r="K98" s="50"/>
      <c r="L98" s="85"/>
      <c r="M98" s="47">
        <f t="shared" si="16"/>
        <v>0</v>
      </c>
    </row>
    <row r="99" spans="1:13" x14ac:dyDescent="0.2">
      <c r="D99" s="41"/>
      <c r="E99" s="48"/>
      <c r="F99" s="85"/>
      <c r="G99" s="47">
        <f t="shared" si="14"/>
        <v>0</v>
      </c>
      <c r="H99" s="48"/>
      <c r="I99" s="85"/>
      <c r="J99" s="47">
        <f t="shared" si="15"/>
        <v>0</v>
      </c>
      <c r="K99" s="50"/>
      <c r="L99" s="85"/>
      <c r="M99" s="47">
        <f t="shared" si="16"/>
        <v>0</v>
      </c>
    </row>
    <row r="100" spans="1:13" x14ac:dyDescent="0.2">
      <c r="D100" s="41"/>
      <c r="E100" s="48"/>
      <c r="F100" s="85"/>
      <c r="G100" s="47">
        <f t="shared" si="14"/>
        <v>0</v>
      </c>
      <c r="H100" s="48"/>
      <c r="I100" s="85"/>
      <c r="J100" s="47">
        <f t="shared" si="15"/>
        <v>0</v>
      </c>
      <c r="K100" s="50"/>
      <c r="L100" s="85"/>
      <c r="M100" s="47">
        <f t="shared" si="16"/>
        <v>0</v>
      </c>
    </row>
    <row r="101" spans="1:13" ht="13.5" thickBot="1" x14ac:dyDescent="0.25">
      <c r="D101" s="41"/>
      <c r="E101" s="48"/>
      <c r="F101" s="85"/>
      <c r="G101" s="47">
        <f t="shared" si="14"/>
        <v>0</v>
      </c>
      <c r="H101" s="48"/>
      <c r="I101" s="85"/>
      <c r="J101" s="47">
        <f t="shared" si="15"/>
        <v>0</v>
      </c>
      <c r="K101" s="50"/>
      <c r="L101" s="85"/>
      <c r="M101" s="47">
        <f t="shared" si="16"/>
        <v>0</v>
      </c>
    </row>
    <row r="102" spans="1:13" ht="13.5" thickBot="1" x14ac:dyDescent="0.25">
      <c r="D102" s="24" t="s">
        <v>12</v>
      </c>
      <c r="E102" s="37">
        <f>SUM(E87:E101)</f>
        <v>0</v>
      </c>
      <c r="F102" s="51"/>
      <c r="G102" s="54">
        <f>SUM(G87:G101)</f>
        <v>0</v>
      </c>
      <c r="H102" s="6">
        <f>SUM(H87:H101)</f>
        <v>0</v>
      </c>
      <c r="I102" s="2"/>
      <c r="J102" s="38">
        <f>SUM(J87:J101)</f>
        <v>0</v>
      </c>
      <c r="K102" s="6">
        <f>SUM(K87:K101)</f>
        <v>0</v>
      </c>
      <c r="L102" s="2"/>
      <c r="M102" s="56">
        <f>SUM(M87:M101)</f>
        <v>0</v>
      </c>
    </row>
    <row r="103" spans="1:13" ht="13.5" thickBot="1" x14ac:dyDescent="0.25">
      <c r="G103" s="53"/>
      <c r="J103" s="52"/>
    </row>
    <row r="104" spans="1:13" ht="51.75" customHeight="1" thickBot="1" x14ac:dyDescent="0.25">
      <c r="D104" s="7" t="s">
        <v>13</v>
      </c>
      <c r="E104" s="6"/>
      <c r="F104" s="2"/>
      <c r="G104" s="2"/>
      <c r="H104" s="6"/>
      <c r="I104" s="2"/>
      <c r="J104" s="2"/>
      <c r="K104" s="6"/>
      <c r="L104" s="2"/>
      <c r="M104" s="2"/>
    </row>
    <row r="105" spans="1:13" ht="13.5" thickBot="1" x14ac:dyDescent="0.25"/>
    <row r="106" spans="1:13" ht="13.5" thickBot="1" x14ac:dyDescent="0.25">
      <c r="D106" s="6" t="s">
        <v>5</v>
      </c>
      <c r="E106" s="6">
        <f>E102+E104</f>
        <v>0</v>
      </c>
      <c r="F106" s="6"/>
      <c r="G106" s="55">
        <f>G102+G104</f>
        <v>0</v>
      </c>
      <c r="H106" s="6">
        <f>H102+H104</f>
        <v>0</v>
      </c>
      <c r="I106" s="6"/>
      <c r="J106" s="39">
        <f>J102+J104</f>
        <v>0</v>
      </c>
      <c r="K106" s="6">
        <f>K102+K104</f>
        <v>0</v>
      </c>
      <c r="L106" s="6"/>
      <c r="M106" s="57">
        <f>M102+M104</f>
        <v>0</v>
      </c>
    </row>
    <row r="109" spans="1:13" ht="15.75" x14ac:dyDescent="0.25">
      <c r="D109" s="230" t="s">
        <v>21</v>
      </c>
      <c r="E109" s="230"/>
      <c r="F109" s="230"/>
      <c r="G109" s="84" t="s">
        <v>56</v>
      </c>
      <c r="H109" s="8"/>
      <c r="I109" s="8"/>
      <c r="J109" s="8"/>
      <c r="K109" s="8"/>
      <c r="L109" s="8"/>
    </row>
    <row r="110" spans="1:13" ht="13.5" thickBot="1" x14ac:dyDescent="0.25">
      <c r="B110" s="29" t="s">
        <v>98</v>
      </c>
      <c r="C110" s="235">
        <v>1800</v>
      </c>
      <c r="D110" s="7" t="s">
        <v>65</v>
      </c>
    </row>
    <row r="111" spans="1:13" ht="13.5" thickBot="1" x14ac:dyDescent="0.25">
      <c r="A111" s="191" t="s">
        <v>99</v>
      </c>
      <c r="B111" s="191"/>
      <c r="C111" s="124">
        <f>1800/11</f>
        <v>163.63636363636363</v>
      </c>
      <c r="D111" s="42"/>
      <c r="E111" s="14" t="s">
        <v>7</v>
      </c>
      <c r="F111" s="44"/>
      <c r="G111" s="15">
        <v>2014</v>
      </c>
      <c r="H111" s="49" t="s">
        <v>7</v>
      </c>
      <c r="I111" s="44"/>
      <c r="J111" s="15">
        <v>2015</v>
      </c>
      <c r="K111" s="49" t="s">
        <v>7</v>
      </c>
      <c r="L111" s="44"/>
      <c r="M111" s="15">
        <v>2016</v>
      </c>
    </row>
    <row r="112" spans="1:13" ht="29.25" customHeight="1" x14ac:dyDescent="0.2">
      <c r="B112" s="29" t="s">
        <v>54</v>
      </c>
      <c r="C112" s="70">
        <f>(E129+H129+K129)</f>
        <v>0</v>
      </c>
      <c r="D112" s="8"/>
      <c r="E112" s="8"/>
      <c r="F112" s="8"/>
    </row>
    <row r="113" spans="2:13" x14ac:dyDescent="0.2">
      <c r="B113" s="234" t="s">
        <v>55</v>
      </c>
      <c r="C113" s="234">
        <f>C112/C111</f>
        <v>0</v>
      </c>
      <c r="D113" s="43" t="s">
        <v>20</v>
      </c>
      <c r="E113" s="45" t="s">
        <v>9</v>
      </c>
      <c r="F113" s="46" t="s">
        <v>32</v>
      </c>
      <c r="G113" s="46" t="s">
        <v>33</v>
      </c>
      <c r="H113" s="45" t="s">
        <v>9</v>
      </c>
      <c r="I113" s="46" t="s">
        <v>32</v>
      </c>
      <c r="J113" s="46" t="s">
        <v>10</v>
      </c>
      <c r="K113" s="45" t="s">
        <v>9</v>
      </c>
      <c r="L113" s="46" t="s">
        <v>32</v>
      </c>
      <c r="M113" s="46" t="s">
        <v>10</v>
      </c>
    </row>
    <row r="114" spans="2:13" x14ac:dyDescent="0.2">
      <c r="D114" s="41"/>
      <c r="E114" s="48"/>
      <c r="F114" s="85"/>
      <c r="G114" s="47">
        <f>E114*F114</f>
        <v>0</v>
      </c>
      <c r="H114" s="48"/>
      <c r="I114" s="85"/>
      <c r="J114" s="47">
        <f>H114*I114</f>
        <v>0</v>
      </c>
      <c r="K114" s="50"/>
      <c r="L114" s="85"/>
      <c r="M114" s="47">
        <f>L114*K114</f>
        <v>0</v>
      </c>
    </row>
    <row r="115" spans="2:13" x14ac:dyDescent="0.2">
      <c r="B115" s="29"/>
      <c r="D115" s="41"/>
      <c r="E115" s="48"/>
      <c r="F115" s="85"/>
      <c r="G115" s="47">
        <f t="shared" ref="G115:G128" si="17">E115*F115</f>
        <v>0</v>
      </c>
      <c r="H115" s="48"/>
      <c r="I115" s="85"/>
      <c r="J115" s="47">
        <f t="shared" ref="J115:J128" si="18">H115*I115</f>
        <v>0</v>
      </c>
      <c r="K115" s="17"/>
      <c r="L115" s="85"/>
      <c r="M115" s="47">
        <f t="shared" ref="M115:M128" si="19">L115*K115</f>
        <v>0</v>
      </c>
    </row>
    <row r="116" spans="2:13" x14ac:dyDescent="0.2">
      <c r="B116" s="29"/>
      <c r="C116" s="29"/>
      <c r="D116" s="41"/>
      <c r="E116" s="48"/>
      <c r="F116" s="85"/>
      <c r="G116" s="47">
        <f t="shared" si="17"/>
        <v>0</v>
      </c>
      <c r="H116" s="48"/>
      <c r="I116" s="85"/>
      <c r="J116" s="47">
        <f t="shared" si="18"/>
        <v>0</v>
      </c>
      <c r="K116" s="50"/>
      <c r="L116" s="85"/>
      <c r="M116" s="47">
        <f t="shared" si="19"/>
        <v>0</v>
      </c>
    </row>
    <row r="117" spans="2:13" x14ac:dyDescent="0.2">
      <c r="B117" s="70"/>
      <c r="D117" s="41"/>
      <c r="E117" s="48"/>
      <c r="F117" s="85"/>
      <c r="G117" s="47">
        <f t="shared" si="17"/>
        <v>0</v>
      </c>
      <c r="H117" s="48"/>
      <c r="I117" s="85"/>
      <c r="J117" s="47">
        <f t="shared" si="18"/>
        <v>0</v>
      </c>
      <c r="K117" s="17"/>
      <c r="L117" s="85"/>
      <c r="M117" s="47">
        <f t="shared" si="19"/>
        <v>0</v>
      </c>
    </row>
    <row r="118" spans="2:13" x14ac:dyDescent="0.2">
      <c r="D118" s="41"/>
      <c r="E118" s="48"/>
      <c r="F118" s="85"/>
      <c r="G118" s="47">
        <f t="shared" si="17"/>
        <v>0</v>
      </c>
      <c r="H118" s="48"/>
      <c r="I118" s="85"/>
      <c r="J118" s="47">
        <f t="shared" si="18"/>
        <v>0</v>
      </c>
      <c r="K118" s="17"/>
      <c r="L118" s="85"/>
      <c r="M118" s="47">
        <f t="shared" si="19"/>
        <v>0</v>
      </c>
    </row>
    <row r="119" spans="2:13" x14ac:dyDescent="0.2">
      <c r="D119" s="41"/>
      <c r="E119" s="48"/>
      <c r="F119" s="85"/>
      <c r="G119" s="47">
        <f t="shared" si="17"/>
        <v>0</v>
      </c>
      <c r="H119" s="48"/>
      <c r="I119" s="85"/>
      <c r="J119" s="47">
        <f t="shared" si="18"/>
        <v>0</v>
      </c>
      <c r="K119" s="50"/>
      <c r="L119" s="85"/>
      <c r="M119" s="47">
        <f t="shared" si="19"/>
        <v>0</v>
      </c>
    </row>
    <row r="120" spans="2:13" x14ac:dyDescent="0.2">
      <c r="D120" s="41"/>
      <c r="E120" s="48"/>
      <c r="F120" s="85"/>
      <c r="G120" s="47">
        <f t="shared" si="17"/>
        <v>0</v>
      </c>
      <c r="H120" s="48"/>
      <c r="I120" s="85"/>
      <c r="J120" s="47">
        <f t="shared" si="18"/>
        <v>0</v>
      </c>
      <c r="K120" s="50"/>
      <c r="L120" s="85"/>
      <c r="M120" s="47">
        <f t="shared" si="19"/>
        <v>0</v>
      </c>
    </row>
    <row r="121" spans="2:13" x14ac:dyDescent="0.2">
      <c r="D121" s="41"/>
      <c r="E121" s="48"/>
      <c r="F121" s="85"/>
      <c r="G121" s="47">
        <f t="shared" si="17"/>
        <v>0</v>
      </c>
      <c r="H121" s="48"/>
      <c r="I121" s="85"/>
      <c r="J121" s="47">
        <f t="shared" si="18"/>
        <v>0</v>
      </c>
      <c r="K121" s="50"/>
      <c r="L121" s="85"/>
      <c r="M121" s="47">
        <f t="shared" si="19"/>
        <v>0</v>
      </c>
    </row>
    <row r="122" spans="2:13" x14ac:dyDescent="0.2">
      <c r="D122" s="41"/>
      <c r="E122" s="48"/>
      <c r="F122" s="85"/>
      <c r="G122" s="47">
        <f t="shared" si="17"/>
        <v>0</v>
      </c>
      <c r="H122" s="48"/>
      <c r="I122" s="85"/>
      <c r="J122" s="47">
        <f t="shared" si="18"/>
        <v>0</v>
      </c>
      <c r="K122" s="50"/>
      <c r="L122" s="85"/>
      <c r="M122" s="47">
        <f t="shared" si="19"/>
        <v>0</v>
      </c>
    </row>
    <row r="123" spans="2:13" x14ac:dyDescent="0.2">
      <c r="D123" s="41"/>
      <c r="E123" s="48"/>
      <c r="F123" s="85"/>
      <c r="G123" s="47">
        <f t="shared" si="17"/>
        <v>0</v>
      </c>
      <c r="H123" s="48"/>
      <c r="I123" s="85"/>
      <c r="J123" s="47">
        <f t="shared" si="18"/>
        <v>0</v>
      </c>
      <c r="K123" s="50"/>
      <c r="L123" s="85"/>
      <c r="M123" s="47">
        <f t="shared" si="19"/>
        <v>0</v>
      </c>
    </row>
    <row r="124" spans="2:13" x14ac:dyDescent="0.2">
      <c r="D124" s="41"/>
      <c r="E124" s="48"/>
      <c r="F124" s="85"/>
      <c r="G124" s="47">
        <f t="shared" si="17"/>
        <v>0</v>
      </c>
      <c r="H124" s="48"/>
      <c r="I124" s="85"/>
      <c r="J124" s="47">
        <f t="shared" si="18"/>
        <v>0</v>
      </c>
      <c r="K124" s="50"/>
      <c r="L124" s="85"/>
      <c r="M124" s="47">
        <f t="shared" si="19"/>
        <v>0</v>
      </c>
    </row>
    <row r="125" spans="2:13" x14ac:dyDescent="0.2">
      <c r="D125" s="41"/>
      <c r="E125" s="48"/>
      <c r="F125" s="85"/>
      <c r="G125" s="47">
        <f t="shared" si="17"/>
        <v>0</v>
      </c>
      <c r="H125" s="48"/>
      <c r="I125" s="85"/>
      <c r="J125" s="47">
        <f t="shared" si="18"/>
        <v>0</v>
      </c>
      <c r="K125" s="50"/>
      <c r="L125" s="85"/>
      <c r="M125" s="47">
        <f t="shared" si="19"/>
        <v>0</v>
      </c>
    </row>
    <row r="126" spans="2:13" x14ac:dyDescent="0.2">
      <c r="D126" s="41"/>
      <c r="E126" s="48"/>
      <c r="F126" s="85"/>
      <c r="G126" s="47">
        <f t="shared" si="17"/>
        <v>0</v>
      </c>
      <c r="H126" s="48"/>
      <c r="I126" s="85"/>
      <c r="J126" s="47">
        <f t="shared" si="18"/>
        <v>0</v>
      </c>
      <c r="K126" s="50"/>
      <c r="L126" s="85"/>
      <c r="M126" s="47">
        <f t="shared" si="19"/>
        <v>0</v>
      </c>
    </row>
    <row r="127" spans="2:13" x14ac:dyDescent="0.2">
      <c r="D127" s="41"/>
      <c r="E127" s="48"/>
      <c r="F127" s="85"/>
      <c r="G127" s="47">
        <f t="shared" si="17"/>
        <v>0</v>
      </c>
      <c r="H127" s="48"/>
      <c r="I127" s="85"/>
      <c r="J127" s="47">
        <f t="shared" si="18"/>
        <v>0</v>
      </c>
      <c r="K127" s="50"/>
      <c r="L127" s="85"/>
      <c r="M127" s="47">
        <f t="shared" si="19"/>
        <v>0</v>
      </c>
    </row>
    <row r="128" spans="2:13" ht="13.5" thickBot="1" x14ac:dyDescent="0.25">
      <c r="D128" s="41"/>
      <c r="E128" s="48"/>
      <c r="F128" s="85"/>
      <c r="G128" s="47">
        <f t="shared" si="17"/>
        <v>0</v>
      </c>
      <c r="H128" s="48"/>
      <c r="I128" s="85"/>
      <c r="J128" s="47">
        <f t="shared" si="18"/>
        <v>0</v>
      </c>
      <c r="K128" s="50"/>
      <c r="L128" s="85"/>
      <c r="M128" s="47">
        <f t="shared" si="19"/>
        <v>0</v>
      </c>
    </row>
    <row r="129" spans="4:13" ht="13.5" thickBot="1" x14ac:dyDescent="0.25">
      <c r="D129" s="24" t="s">
        <v>12</v>
      </c>
      <c r="E129" s="37">
        <f>SUM(E114:E128)</f>
        <v>0</v>
      </c>
      <c r="F129" s="51"/>
      <c r="G129" s="54">
        <f>SUM(G114:G128)</f>
        <v>0</v>
      </c>
      <c r="H129" s="6">
        <f>SUM(H114:H128)</f>
        <v>0</v>
      </c>
      <c r="I129" s="2"/>
      <c r="J129" s="38">
        <f>SUM(J114:J128)</f>
        <v>0</v>
      </c>
      <c r="K129" s="6">
        <f>SUM(K114:K128)</f>
        <v>0</v>
      </c>
      <c r="L129" s="2"/>
      <c r="M129" s="56">
        <f>SUM(M114:M128)</f>
        <v>0</v>
      </c>
    </row>
    <row r="130" spans="4:13" ht="13.5" thickBot="1" x14ac:dyDescent="0.25">
      <c r="G130" s="53"/>
      <c r="J130" s="52"/>
    </row>
    <row r="131" spans="4:13" ht="51.75" customHeight="1" thickBot="1" x14ac:dyDescent="0.25">
      <c r="D131" s="7" t="s">
        <v>13</v>
      </c>
      <c r="E131" s="6"/>
      <c r="F131" s="2"/>
      <c r="G131" s="2"/>
      <c r="H131" s="6"/>
      <c r="I131" s="2"/>
      <c r="J131" s="2"/>
      <c r="K131" s="6"/>
      <c r="L131" s="2"/>
      <c r="M131" s="2"/>
    </row>
    <row r="132" spans="4:13" ht="13.5" thickBot="1" x14ac:dyDescent="0.25"/>
    <row r="133" spans="4:13" ht="13.5" thickBot="1" x14ac:dyDescent="0.25">
      <c r="D133" s="6" t="s">
        <v>5</v>
      </c>
      <c r="E133" s="6">
        <f>E129+E131</f>
        <v>0</v>
      </c>
      <c r="F133" s="6"/>
      <c r="G133" s="55">
        <f>G129+G131</f>
        <v>0</v>
      </c>
      <c r="H133" s="6">
        <f>H129+H131</f>
        <v>0</v>
      </c>
      <c r="I133" s="6"/>
      <c r="J133" s="39">
        <f>J129+J131</f>
        <v>0</v>
      </c>
      <c r="K133" s="6">
        <f>K129+K131</f>
        <v>0</v>
      </c>
      <c r="L133" s="6"/>
      <c r="M133" s="57">
        <f>M129+M131</f>
        <v>0</v>
      </c>
    </row>
  </sheetData>
  <mergeCells count="10">
    <mergeCell ref="A84:B84"/>
    <mergeCell ref="A57:B57"/>
    <mergeCell ref="A31:B31"/>
    <mergeCell ref="A111:B111"/>
    <mergeCell ref="I2:M2"/>
    <mergeCell ref="D109:F109"/>
    <mergeCell ref="D55:G55"/>
    <mergeCell ref="D29:G29"/>
    <mergeCell ref="D2:G2"/>
    <mergeCell ref="D82:F82"/>
  </mergeCells>
  <phoneticPr fontId="6" type="noConversion"/>
  <conditionalFormatting sqref="F7:F21">
    <cfRule type="cellIs" dxfId="29" priority="43" stopIfTrue="1" operator="equal">
      <formula>"""Coste Hora"""</formula>
    </cfRule>
    <cfRule type="cellIs" dxfId="28" priority="44" stopIfTrue="1" operator="greaterThan">
      <formula>50</formula>
    </cfRule>
  </conditionalFormatting>
  <conditionalFormatting sqref="I7:I21">
    <cfRule type="cellIs" dxfId="27" priority="41" stopIfTrue="1" operator="equal">
      <formula>"""Coste Hora"""</formula>
    </cfRule>
    <cfRule type="cellIs" dxfId="26" priority="42" stopIfTrue="1" operator="greaterThan">
      <formula>50</formula>
    </cfRule>
  </conditionalFormatting>
  <conditionalFormatting sqref="F34:F48">
    <cfRule type="cellIs" dxfId="25" priority="35" stopIfTrue="1" operator="equal">
      <formula>"""Coste Hora"""</formula>
    </cfRule>
    <cfRule type="cellIs" dxfId="24" priority="36" stopIfTrue="1" operator="greaterThan">
      <formula>50</formula>
    </cfRule>
  </conditionalFormatting>
  <conditionalFormatting sqref="I34:I48">
    <cfRule type="cellIs" dxfId="23" priority="33" stopIfTrue="1" operator="equal">
      <formula>"""Coste Hora"""</formula>
    </cfRule>
    <cfRule type="cellIs" dxfId="22" priority="34" stopIfTrue="1" operator="greaterThan">
      <formula>50</formula>
    </cfRule>
  </conditionalFormatting>
  <conditionalFormatting sqref="L34:L48">
    <cfRule type="cellIs" dxfId="21" priority="31" stopIfTrue="1" operator="equal">
      <formula>"""Coste Hora"""</formula>
    </cfRule>
    <cfRule type="cellIs" dxfId="20" priority="32" stopIfTrue="1" operator="greaterThan">
      <formula>50</formula>
    </cfRule>
  </conditionalFormatting>
  <conditionalFormatting sqref="F60:F74">
    <cfRule type="cellIs" dxfId="19" priority="27" stopIfTrue="1" operator="equal">
      <formula>"""Coste Hora"""</formula>
    </cfRule>
    <cfRule type="cellIs" dxfId="18" priority="28" stopIfTrue="1" operator="greaterThan">
      <formula>50</formula>
    </cfRule>
  </conditionalFormatting>
  <conditionalFormatting sqref="I60:I74">
    <cfRule type="cellIs" dxfId="17" priority="25" stopIfTrue="1" operator="equal">
      <formula>"""Coste Hora"""</formula>
    </cfRule>
    <cfRule type="cellIs" dxfId="16" priority="26" stopIfTrue="1" operator="greaterThan">
      <formula>50</formula>
    </cfRule>
  </conditionalFormatting>
  <conditionalFormatting sqref="L60:L74">
    <cfRule type="cellIs" dxfId="15" priority="23" stopIfTrue="1" operator="equal">
      <formula>"""Coste Hora"""</formula>
    </cfRule>
    <cfRule type="cellIs" dxfId="14" priority="24" stopIfTrue="1" operator="greaterThan">
      <formula>50</formula>
    </cfRule>
  </conditionalFormatting>
  <conditionalFormatting sqref="F87:F101">
    <cfRule type="cellIs" dxfId="13" priority="19" stopIfTrue="1" operator="equal">
      <formula>"""Coste Hora"""</formula>
    </cfRule>
    <cfRule type="cellIs" dxfId="12" priority="20" stopIfTrue="1" operator="greaterThan">
      <formula>50</formula>
    </cfRule>
  </conditionalFormatting>
  <conditionalFormatting sqref="I87:I101">
    <cfRule type="cellIs" dxfId="11" priority="17" stopIfTrue="1" operator="equal">
      <formula>"""Coste Hora"""</formula>
    </cfRule>
    <cfRule type="cellIs" dxfId="10" priority="18" stopIfTrue="1" operator="greaterThan">
      <formula>50</formula>
    </cfRule>
  </conditionalFormatting>
  <conditionalFormatting sqref="L87:L101">
    <cfRule type="cellIs" dxfId="9" priority="15" stopIfTrue="1" operator="equal">
      <formula>"""Coste Hora"""</formula>
    </cfRule>
    <cfRule type="cellIs" dxfId="8" priority="16" stopIfTrue="1" operator="greaterThan">
      <formula>50</formula>
    </cfRule>
  </conditionalFormatting>
  <conditionalFormatting sqref="F114:F128">
    <cfRule type="cellIs" dxfId="7" priority="11" stopIfTrue="1" operator="equal">
      <formula>"""Coste Hora"""</formula>
    </cfRule>
    <cfRule type="cellIs" dxfId="6" priority="12" stopIfTrue="1" operator="greaterThan">
      <formula>50</formula>
    </cfRule>
  </conditionalFormatting>
  <conditionalFormatting sqref="I114:I128">
    <cfRule type="cellIs" dxfId="5" priority="9" stopIfTrue="1" operator="equal">
      <formula>"""Coste Hora"""</formula>
    </cfRule>
    <cfRule type="cellIs" dxfId="4" priority="10" stopIfTrue="1" operator="greaterThan">
      <formula>50</formula>
    </cfRule>
  </conditionalFormatting>
  <conditionalFormatting sqref="L114:L128">
    <cfRule type="cellIs" dxfId="3" priority="7" stopIfTrue="1" operator="equal">
      <formula>"""Coste Hora"""</formula>
    </cfRule>
    <cfRule type="cellIs" dxfId="2" priority="8" stopIfTrue="1" operator="greaterThan">
      <formula>50</formula>
    </cfRule>
  </conditionalFormatting>
  <conditionalFormatting sqref="L7:L21">
    <cfRule type="cellIs" dxfId="1" priority="1" stopIfTrue="1" operator="equal">
      <formula>"""Coste Hora"""</formula>
    </cfRule>
    <cfRule type="cellIs" dxfId="0" priority="2" stopIfTrue="1" operator="greaterThan">
      <formula>50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opLeftCell="A19" workbookViewId="0">
      <selection activeCell="K15" sqref="K15"/>
    </sheetView>
  </sheetViews>
  <sheetFormatPr baseColWidth="10" defaultRowHeight="12.75" x14ac:dyDescent="0.2"/>
  <cols>
    <col min="1" max="1" width="11.85546875" style="64" bestFit="1" customWidth="1"/>
    <col min="2" max="2" width="33.7109375" style="64" customWidth="1"/>
    <col min="3" max="3" width="10.7109375" style="64" customWidth="1"/>
    <col min="4" max="16384" width="11.42578125" style="64"/>
  </cols>
  <sheetData>
    <row r="2" spans="1:9" ht="7.5" customHeight="1" x14ac:dyDescent="0.2"/>
    <row r="3" spans="1:9" ht="28.5" customHeight="1" x14ac:dyDescent="0.2">
      <c r="B3" s="231" t="s">
        <v>90</v>
      </c>
      <c r="C3" s="231"/>
      <c r="D3" s="231"/>
      <c r="E3" s="231"/>
      <c r="F3" s="231"/>
      <c r="G3" s="231"/>
      <c r="H3" s="231"/>
    </row>
    <row r="4" spans="1:9" ht="30" customHeight="1" thickBot="1" x14ac:dyDescent="0.25">
      <c r="B4" s="143" t="s">
        <v>94</v>
      </c>
    </row>
    <row r="5" spans="1:9" ht="13.5" thickBot="1" x14ac:dyDescent="0.25">
      <c r="A5" s="144" t="s">
        <v>11</v>
      </c>
      <c r="B5" s="145"/>
      <c r="C5" s="146" t="s">
        <v>7</v>
      </c>
      <c r="D5" s="147">
        <v>2014</v>
      </c>
      <c r="E5" s="146" t="s">
        <v>7</v>
      </c>
      <c r="F5" s="147">
        <v>2015</v>
      </c>
      <c r="G5" s="146" t="s">
        <v>7</v>
      </c>
      <c r="H5" s="147">
        <v>2016</v>
      </c>
    </row>
    <row r="6" spans="1:9" ht="13.5" thickBot="1" x14ac:dyDescent="0.25">
      <c r="B6" s="148"/>
      <c r="C6" s="149"/>
      <c r="D6" s="149"/>
      <c r="E6" s="148"/>
      <c r="F6" s="148"/>
      <c r="G6" s="148"/>
      <c r="H6" s="148"/>
    </row>
    <row r="7" spans="1:9" ht="34.5" customHeight="1" x14ac:dyDescent="0.2">
      <c r="B7" s="150" t="s">
        <v>91</v>
      </c>
      <c r="C7" s="151" t="s">
        <v>92</v>
      </c>
      <c r="D7" s="152" t="s">
        <v>93</v>
      </c>
      <c r="E7" s="151" t="s">
        <v>92</v>
      </c>
      <c r="F7" s="152" t="s">
        <v>93</v>
      </c>
      <c r="G7" s="151" t="s">
        <v>92</v>
      </c>
      <c r="H7" s="152" t="s">
        <v>93</v>
      </c>
    </row>
    <row r="8" spans="1:9" x14ac:dyDescent="0.2">
      <c r="A8" s="153"/>
      <c r="B8" s="154"/>
      <c r="C8" s="155"/>
      <c r="D8" s="156"/>
      <c r="E8" s="155"/>
      <c r="F8" s="156"/>
      <c r="G8" s="155"/>
      <c r="H8" s="157"/>
      <c r="I8" s="153"/>
    </row>
    <row r="9" spans="1:9" x14ac:dyDescent="0.2">
      <c r="A9" s="153"/>
      <c r="B9" s="154"/>
      <c r="C9" s="155"/>
      <c r="D9" s="156"/>
      <c r="E9" s="155"/>
      <c r="F9" s="156"/>
      <c r="G9" s="155"/>
      <c r="H9" s="157"/>
      <c r="I9" s="153"/>
    </row>
    <row r="10" spans="1:9" x14ac:dyDescent="0.2">
      <c r="A10" s="153"/>
      <c r="B10" s="154"/>
      <c r="C10" s="155"/>
      <c r="D10" s="156"/>
      <c r="E10" s="155"/>
      <c r="F10" s="156"/>
      <c r="G10" s="155"/>
      <c r="H10" s="157"/>
      <c r="I10" s="153"/>
    </row>
    <row r="11" spans="1:9" x14ac:dyDescent="0.2">
      <c r="A11" s="153"/>
      <c r="B11" s="154"/>
      <c r="C11" s="155"/>
      <c r="D11" s="156"/>
      <c r="E11" s="155"/>
      <c r="F11" s="156"/>
      <c r="G11" s="155"/>
      <c r="H11" s="157"/>
      <c r="I11" s="153"/>
    </row>
    <row r="12" spans="1:9" x14ac:dyDescent="0.2">
      <c r="A12" s="153"/>
      <c r="B12" s="154"/>
      <c r="C12" s="155"/>
      <c r="D12" s="156"/>
      <c r="E12" s="155"/>
      <c r="F12" s="156"/>
      <c r="G12" s="155"/>
      <c r="H12" s="157"/>
      <c r="I12" s="153"/>
    </row>
    <row r="13" spans="1:9" x14ac:dyDescent="0.2">
      <c r="A13" s="153"/>
      <c r="B13" s="154"/>
      <c r="C13" s="155"/>
      <c r="D13" s="156"/>
      <c r="E13" s="155"/>
      <c r="F13" s="156"/>
      <c r="G13" s="155"/>
      <c r="H13" s="157"/>
      <c r="I13" s="153"/>
    </row>
    <row r="14" spans="1:9" x14ac:dyDescent="0.2">
      <c r="A14" s="153"/>
      <c r="B14" s="154"/>
      <c r="C14" s="155"/>
      <c r="D14" s="156"/>
      <c r="E14" s="155"/>
      <c r="F14" s="156"/>
      <c r="G14" s="155"/>
      <c r="H14" s="157"/>
      <c r="I14" s="153"/>
    </row>
    <row r="15" spans="1:9" x14ac:dyDescent="0.2">
      <c r="A15" s="153"/>
      <c r="B15" s="154"/>
      <c r="C15" s="155"/>
      <c r="D15" s="156"/>
      <c r="E15" s="155"/>
      <c r="F15" s="156"/>
      <c r="G15" s="155"/>
      <c r="H15" s="157"/>
      <c r="I15" s="153"/>
    </row>
    <row r="16" spans="1:9" x14ac:dyDescent="0.2">
      <c r="A16" s="153"/>
      <c r="B16" s="154"/>
      <c r="C16" s="155"/>
      <c r="D16" s="156"/>
      <c r="E16" s="155"/>
      <c r="F16" s="156"/>
      <c r="G16" s="155"/>
      <c r="H16" s="157"/>
      <c r="I16" s="153"/>
    </row>
    <row r="17" spans="1:9" x14ac:dyDescent="0.2">
      <c r="A17" s="153"/>
      <c r="B17" s="154"/>
      <c r="C17" s="155"/>
      <c r="D17" s="156"/>
      <c r="E17" s="155"/>
      <c r="F17" s="156"/>
      <c r="G17" s="155"/>
      <c r="H17" s="157"/>
      <c r="I17" s="153"/>
    </row>
    <row r="18" spans="1:9" x14ac:dyDescent="0.2">
      <c r="A18" s="153"/>
      <c r="B18" s="154"/>
      <c r="C18" s="155"/>
      <c r="D18" s="156"/>
      <c r="E18" s="155"/>
      <c r="F18" s="156"/>
      <c r="G18" s="155"/>
      <c r="H18" s="157"/>
      <c r="I18" s="153"/>
    </row>
    <row r="19" spans="1:9" ht="13.5" thickBot="1" x14ac:dyDescent="0.25">
      <c r="A19" s="153"/>
      <c r="B19" s="158"/>
      <c r="C19" s="159"/>
      <c r="D19" s="160"/>
      <c r="E19" s="159"/>
      <c r="F19" s="160"/>
      <c r="G19" s="159"/>
      <c r="H19" s="161"/>
      <c r="I19" s="153"/>
    </row>
    <row r="20" spans="1:9" ht="13.5" thickBot="1" x14ac:dyDescent="0.25">
      <c r="B20" s="66" t="s">
        <v>12</v>
      </c>
      <c r="C20" s="162"/>
      <c r="D20" s="163">
        <f>SUM(D8:D19)</f>
        <v>0</v>
      </c>
      <c r="E20" s="162"/>
      <c r="F20" s="163">
        <f>SUM(F8:F19)</f>
        <v>0</v>
      </c>
      <c r="G20" s="162"/>
      <c r="H20" s="163">
        <f>SUM(H8:H19)</f>
        <v>0</v>
      </c>
      <c r="I20" s="153"/>
    </row>
    <row r="21" spans="1:9" ht="13.5" thickBot="1" x14ac:dyDescent="0.25">
      <c r="C21" s="164"/>
      <c r="D21" s="165"/>
      <c r="E21" s="164"/>
      <c r="F21" s="166"/>
      <c r="G21" s="164"/>
      <c r="H21" s="167"/>
    </row>
    <row r="22" spans="1:9" ht="13.5" thickBot="1" x14ac:dyDescent="0.25">
      <c r="C22" s="169"/>
      <c r="D22" s="170"/>
      <c r="E22" s="169"/>
      <c r="F22" s="171"/>
      <c r="G22" s="172" t="s">
        <v>5</v>
      </c>
      <c r="H22" s="173">
        <f>D20+F20+H20</f>
        <v>0</v>
      </c>
      <c r="I22" s="168"/>
    </row>
  </sheetData>
  <mergeCells count="1">
    <mergeCell ref="B3:H3"/>
  </mergeCells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B8" sqref="B8:E9"/>
    </sheetView>
  </sheetViews>
  <sheetFormatPr baseColWidth="10" defaultRowHeight="12.75" x14ac:dyDescent="0.2"/>
  <cols>
    <col min="1" max="1" width="11.85546875" style="64" bestFit="1" customWidth="1"/>
    <col min="2" max="2" width="33.7109375" style="64" customWidth="1"/>
    <col min="3" max="16384" width="11.42578125" style="64"/>
  </cols>
  <sheetData>
    <row r="2" spans="1:6" ht="7.5" customHeight="1" x14ac:dyDescent="0.2"/>
    <row r="3" spans="1:6" ht="28.5" customHeight="1" x14ac:dyDescent="0.2">
      <c r="B3" s="232" t="s">
        <v>95</v>
      </c>
      <c r="C3" s="232"/>
      <c r="D3" s="232"/>
      <c r="E3" s="232"/>
    </row>
    <row r="4" spans="1:6" ht="30" customHeight="1" thickBot="1" x14ac:dyDescent="0.25">
      <c r="B4" s="143" t="s">
        <v>94</v>
      </c>
    </row>
    <row r="5" spans="1:6" ht="13.5" thickBot="1" x14ac:dyDescent="0.25">
      <c r="A5" s="144" t="s">
        <v>11</v>
      </c>
      <c r="B5" s="174"/>
      <c r="C5" s="174">
        <v>2014</v>
      </c>
      <c r="D5" s="174">
        <v>2015</v>
      </c>
      <c r="E5" s="174">
        <v>2016</v>
      </c>
    </row>
    <row r="6" spans="1:6" ht="13.5" thickBot="1" x14ac:dyDescent="0.25">
      <c r="B6" s="148"/>
      <c r="C6" s="149"/>
      <c r="D6" s="148"/>
      <c r="E6" s="148"/>
    </row>
    <row r="7" spans="1:6" ht="34.5" customHeight="1" x14ac:dyDescent="0.2">
      <c r="B7" s="175" t="s">
        <v>91</v>
      </c>
      <c r="C7" s="176" t="s">
        <v>93</v>
      </c>
      <c r="D7" s="176" t="s">
        <v>93</v>
      </c>
      <c r="E7" s="176" t="s">
        <v>93</v>
      </c>
    </row>
    <row r="8" spans="1:6" x14ac:dyDescent="0.2">
      <c r="A8" s="153"/>
      <c r="B8" s="154"/>
      <c r="C8" s="156"/>
      <c r="D8" s="156"/>
      <c r="E8" s="157"/>
      <c r="F8" s="153"/>
    </row>
    <row r="9" spans="1:6" x14ac:dyDescent="0.2">
      <c r="A9" s="153"/>
      <c r="B9" s="154"/>
      <c r="C9" s="156"/>
      <c r="D9" s="156"/>
      <c r="E9" s="157"/>
      <c r="F9" s="153"/>
    </row>
    <row r="10" spans="1:6" x14ac:dyDescent="0.2">
      <c r="A10" s="153"/>
      <c r="B10" s="154"/>
      <c r="C10" s="156"/>
      <c r="D10" s="156"/>
      <c r="E10" s="157"/>
      <c r="F10" s="153"/>
    </row>
    <row r="11" spans="1:6" x14ac:dyDescent="0.2">
      <c r="A11" s="153"/>
      <c r="B11" s="154"/>
      <c r="C11" s="156"/>
      <c r="D11" s="156"/>
      <c r="E11" s="157"/>
      <c r="F11" s="153"/>
    </row>
    <row r="12" spans="1:6" x14ac:dyDescent="0.2">
      <c r="A12" s="153"/>
      <c r="B12" s="154"/>
      <c r="C12" s="156"/>
      <c r="D12" s="156"/>
      <c r="E12" s="157"/>
      <c r="F12" s="153"/>
    </row>
    <row r="13" spans="1:6" x14ac:dyDescent="0.2">
      <c r="A13" s="153"/>
      <c r="B13" s="154"/>
      <c r="C13" s="156"/>
      <c r="D13" s="156"/>
      <c r="E13" s="157"/>
      <c r="F13" s="153"/>
    </row>
    <row r="14" spans="1:6" x14ac:dyDescent="0.2">
      <c r="A14" s="153"/>
      <c r="B14" s="154"/>
      <c r="C14" s="156"/>
      <c r="D14" s="156"/>
      <c r="E14" s="157"/>
      <c r="F14" s="153"/>
    </row>
    <row r="15" spans="1:6" x14ac:dyDescent="0.2">
      <c r="A15" s="153"/>
      <c r="B15" s="154"/>
      <c r="C15" s="156"/>
      <c r="D15" s="156"/>
      <c r="E15" s="157"/>
      <c r="F15" s="153"/>
    </row>
    <row r="16" spans="1:6" x14ac:dyDescent="0.2">
      <c r="A16" s="153"/>
      <c r="B16" s="154"/>
      <c r="C16" s="156"/>
      <c r="D16" s="156"/>
      <c r="E16" s="157"/>
      <c r="F16" s="153"/>
    </row>
    <row r="17" spans="1:6" x14ac:dyDescent="0.2">
      <c r="A17" s="153"/>
      <c r="B17" s="154"/>
      <c r="C17" s="156"/>
      <c r="D17" s="156"/>
      <c r="E17" s="157"/>
      <c r="F17" s="153"/>
    </row>
    <row r="18" spans="1:6" x14ac:dyDescent="0.2">
      <c r="A18" s="153"/>
      <c r="B18" s="154"/>
      <c r="C18" s="156"/>
      <c r="D18" s="156"/>
      <c r="E18" s="157"/>
      <c r="F18" s="153"/>
    </row>
    <row r="19" spans="1:6" ht="13.5" thickBot="1" x14ac:dyDescent="0.25">
      <c r="A19" s="153"/>
      <c r="B19" s="158"/>
      <c r="C19" s="160"/>
      <c r="D19" s="160"/>
      <c r="E19" s="161"/>
      <c r="F19" s="153"/>
    </row>
    <row r="20" spans="1:6" ht="13.5" thickBot="1" x14ac:dyDescent="0.25">
      <c r="B20" s="66" t="s">
        <v>12</v>
      </c>
      <c r="C20" s="163">
        <f>SUM(C8:C19)</f>
        <v>0</v>
      </c>
      <c r="D20" s="163">
        <f>SUM(D8:D19)</f>
        <v>0</v>
      </c>
      <c r="E20" s="163">
        <f>SUM(E8:E19)</f>
        <v>0</v>
      </c>
      <c r="F20" s="153"/>
    </row>
    <row r="21" spans="1:6" ht="13.5" thickBot="1" x14ac:dyDescent="0.25">
      <c r="C21" s="165"/>
      <c r="D21" s="166"/>
      <c r="E21" s="167"/>
    </row>
    <row r="22" spans="1:6" ht="13.5" thickBot="1" x14ac:dyDescent="0.25">
      <c r="C22" s="170"/>
      <c r="D22" s="177" t="s">
        <v>5</v>
      </c>
      <c r="E22" s="178">
        <f>SUM(C20,D20,E20)</f>
        <v>0</v>
      </c>
      <c r="F22" s="168"/>
    </row>
  </sheetData>
  <mergeCells count="1">
    <mergeCell ref="B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6"/>
  <sheetViews>
    <sheetView tabSelected="1" workbookViewId="0">
      <selection activeCell="D12" sqref="D12"/>
    </sheetView>
  </sheetViews>
  <sheetFormatPr baseColWidth="10" defaultRowHeight="12.75" x14ac:dyDescent="0.2"/>
  <cols>
    <col min="1" max="1" width="2.85546875" customWidth="1"/>
    <col min="2" max="2" width="1.85546875" customWidth="1"/>
    <col min="3" max="3" width="26.7109375" customWidth="1"/>
    <col min="4" max="4" width="13.85546875" customWidth="1"/>
    <col min="5" max="5" width="23.5703125" customWidth="1"/>
    <col min="6" max="6" width="20.85546875" customWidth="1"/>
    <col min="7" max="7" width="14.7109375" customWidth="1"/>
    <col min="8" max="8" width="21.42578125" customWidth="1"/>
    <col min="9" max="9" width="12.85546875" customWidth="1"/>
  </cols>
  <sheetData>
    <row r="1" spans="3:9" ht="30.75" customHeight="1" x14ac:dyDescent="0.2">
      <c r="C1" s="233" t="str">
        <f>'partidas entidad'!G21</f>
        <v>Presupuesto Financiable</v>
      </c>
      <c r="D1" s="233"/>
      <c r="E1" s="233"/>
    </row>
    <row r="2" spans="3:9" ht="15.75" x14ac:dyDescent="0.25">
      <c r="C2" s="130" t="s">
        <v>53</v>
      </c>
    </row>
    <row r="3" spans="3:9" ht="42" customHeight="1" x14ac:dyDescent="0.25">
      <c r="C3" s="133" t="s">
        <v>48</v>
      </c>
      <c r="D3" s="133" t="s">
        <v>46</v>
      </c>
      <c r="E3" s="133" t="s">
        <v>49</v>
      </c>
      <c r="F3" s="133" t="s">
        <v>51</v>
      </c>
      <c r="G3" s="133" t="s">
        <v>52</v>
      </c>
      <c r="H3" s="133" t="s">
        <v>47</v>
      </c>
      <c r="I3" s="133" t="s">
        <v>57</v>
      </c>
    </row>
    <row r="4" spans="3:9" x14ac:dyDescent="0.2">
      <c r="C4" s="128" t="str">
        <f>'partidas entidad'!B6</f>
        <v>Nombre del coordinador</v>
      </c>
      <c r="D4" s="29">
        <f>'detalles personal'!C8</f>
        <v>0</v>
      </c>
      <c r="E4" s="70">
        <f>'partidas entidad'!G10</f>
        <v>0</v>
      </c>
      <c r="F4" s="30">
        <f>'partidas entidad'!G11</f>
        <v>0</v>
      </c>
      <c r="G4">
        <f>H15</f>
        <v>0</v>
      </c>
      <c r="H4" s="30">
        <f>'partidas entidad'!G12</f>
        <v>0</v>
      </c>
      <c r="I4" s="3">
        <f>SUM(E4:H4)</f>
        <v>0</v>
      </c>
    </row>
    <row r="5" spans="3:9" x14ac:dyDescent="0.2">
      <c r="C5" s="84" t="str">
        <f>'partidas entidad'!B20</f>
        <v>Nombre participante 2</v>
      </c>
      <c r="D5">
        <f>'detalles personal'!C22</f>
        <v>0</v>
      </c>
      <c r="E5" s="30">
        <f>'partidas entidad'!G24</f>
        <v>0</v>
      </c>
      <c r="F5" s="30">
        <f>'partidas entidad'!G25</f>
        <v>0</v>
      </c>
      <c r="G5">
        <f t="shared" ref="G5:G11" si="0">H16</f>
        <v>0</v>
      </c>
      <c r="H5" s="30">
        <f>'partidas entidad'!G26</f>
        <v>0</v>
      </c>
      <c r="I5" s="3">
        <f>SUM(E5:H5)</f>
        <v>0</v>
      </c>
    </row>
    <row r="6" spans="3:9" x14ac:dyDescent="0.2">
      <c r="C6" s="84" t="str">
        <f>'partidas entidad'!B34</f>
        <v>Nombre participante 3</v>
      </c>
      <c r="D6">
        <f>'detalles personal'!C36</f>
        <v>0</v>
      </c>
      <c r="E6" s="30">
        <f>'partidas entidad'!G38</f>
        <v>0</v>
      </c>
      <c r="F6" s="30">
        <f>'partidas entidad'!G39</f>
        <v>0</v>
      </c>
      <c r="G6">
        <f t="shared" si="0"/>
        <v>0</v>
      </c>
      <c r="H6" s="30">
        <f>'partidas entidad'!G40</f>
        <v>0</v>
      </c>
      <c r="I6" s="3">
        <f>SUM(E6:H6)</f>
        <v>0</v>
      </c>
    </row>
    <row r="7" spans="3:9" x14ac:dyDescent="0.2">
      <c r="C7" s="127" t="str">
        <f>'partidas entidad'!B48</f>
        <v>Nombre participante 4</v>
      </c>
      <c r="D7">
        <f>'detalles personal'!C50</f>
        <v>0</v>
      </c>
      <c r="E7" s="30">
        <f>'partidas entidad'!G52</f>
        <v>0</v>
      </c>
      <c r="F7" s="30">
        <f>'partidas entidad'!G53</f>
        <v>0</v>
      </c>
      <c r="G7">
        <f t="shared" si="0"/>
        <v>0</v>
      </c>
      <c r="H7" s="30">
        <f>'partidas entidad'!G54</f>
        <v>0</v>
      </c>
      <c r="I7" s="3">
        <f>SUM(E7:H7)</f>
        <v>0</v>
      </c>
    </row>
    <row r="8" spans="3:9" x14ac:dyDescent="0.2">
      <c r="C8" s="63" t="str">
        <f>'partidas entidad'!B62</f>
        <v>Nombre participante 5</v>
      </c>
      <c r="D8">
        <f>'detalles personal'!C64</f>
        <v>0</v>
      </c>
      <c r="E8" s="30">
        <f>'partidas entidad'!G66</f>
        <v>0</v>
      </c>
      <c r="F8" s="30">
        <f>'partidas entidad'!G67</f>
        <v>0</v>
      </c>
      <c r="G8">
        <f t="shared" si="0"/>
        <v>0</v>
      </c>
      <c r="H8" s="30">
        <f>'partidas entidad'!G68</f>
        <v>0</v>
      </c>
      <c r="I8" s="3">
        <f>SUM(E8:H8)</f>
        <v>0</v>
      </c>
    </row>
    <row r="9" spans="3:9" x14ac:dyDescent="0.2">
      <c r="C9" s="33" t="str">
        <f>'partidas entidad'!B76</f>
        <v>Nombre participante 6</v>
      </c>
      <c r="D9">
        <f>'detalles personal'!C78</f>
        <v>0</v>
      </c>
      <c r="E9" s="30">
        <f>'partidas entidad'!G80</f>
        <v>0</v>
      </c>
      <c r="F9" s="30">
        <f>'partidas entidad'!G81</f>
        <v>0</v>
      </c>
      <c r="G9">
        <f t="shared" si="0"/>
        <v>0</v>
      </c>
      <c r="H9" s="30">
        <f>'partidas entidad'!G82</f>
        <v>0</v>
      </c>
      <c r="I9" s="3">
        <f t="shared" ref="I9:I11" si="1">SUM(E9:H9)</f>
        <v>0</v>
      </c>
    </row>
    <row r="10" spans="3:9" x14ac:dyDescent="0.2">
      <c r="C10" s="84" t="str">
        <f>'partidas entidad'!B90</f>
        <v>Nombre participante 7</v>
      </c>
      <c r="D10">
        <f>'detalles personal'!C92</f>
        <v>0</v>
      </c>
      <c r="E10" s="30">
        <f>'partidas entidad'!G94</f>
        <v>0</v>
      </c>
      <c r="F10" s="30">
        <f>'partidas entidad'!G95</f>
        <v>0</v>
      </c>
      <c r="G10">
        <f t="shared" si="0"/>
        <v>0</v>
      </c>
      <c r="H10" s="30">
        <f>'partidas entidad'!G96</f>
        <v>0</v>
      </c>
      <c r="I10" s="3">
        <f t="shared" si="1"/>
        <v>0</v>
      </c>
    </row>
    <row r="11" spans="3:9" ht="13.5" thickBot="1" x14ac:dyDescent="0.25">
      <c r="C11" s="84" t="str">
        <f>'partidas entidad'!B104</f>
        <v>Nombre participante 8</v>
      </c>
      <c r="D11">
        <f>'detalles personal'!C106</f>
        <v>0</v>
      </c>
      <c r="E11" s="124">
        <f>'partidas entidad'!G108</f>
        <v>0</v>
      </c>
      <c r="F11" s="30">
        <f>'partidas entidad'!G109</f>
        <v>0</v>
      </c>
      <c r="G11">
        <f t="shared" si="0"/>
        <v>0</v>
      </c>
      <c r="H11" s="30">
        <f>'partidas entidad'!G110</f>
        <v>0</v>
      </c>
      <c r="I11" s="3">
        <f t="shared" si="1"/>
        <v>0</v>
      </c>
    </row>
    <row r="12" spans="3:9" ht="18.75" thickBot="1" x14ac:dyDescent="0.3">
      <c r="C12" s="84"/>
      <c r="D12" s="124"/>
      <c r="H12" s="131" t="str">
        <f>'partidas entidad'!G20</f>
        <v>TOTALES</v>
      </c>
      <c r="I12" s="131">
        <f>SUM(I4:I11)</f>
        <v>0</v>
      </c>
    </row>
    <row r="13" spans="3:9" ht="15.75" x14ac:dyDescent="0.25">
      <c r="C13" s="130" t="s">
        <v>50</v>
      </c>
      <c r="D13" s="132"/>
      <c r="E13" s="132"/>
      <c r="F13" s="132"/>
      <c r="G13" s="132"/>
    </row>
    <row r="14" spans="3:9" ht="15" x14ac:dyDescent="0.25">
      <c r="C14" s="129" t="s">
        <v>48</v>
      </c>
      <c r="D14" s="129" t="s">
        <v>58</v>
      </c>
      <c r="E14" s="129" t="s">
        <v>62</v>
      </c>
      <c r="F14" s="129" t="s">
        <v>59</v>
      </c>
      <c r="G14" s="129" t="s">
        <v>60</v>
      </c>
      <c r="H14" s="129" t="s">
        <v>61</v>
      </c>
    </row>
    <row r="15" spans="3:9" x14ac:dyDescent="0.2">
      <c r="C15" s="126" t="str">
        <f t="shared" ref="C15:C22" si="2">C4</f>
        <v>Nombre del coordinador</v>
      </c>
      <c r="D15" s="29">
        <v>0</v>
      </c>
      <c r="E15" s="30">
        <f>'partidas entidad'!G8</f>
        <v>0</v>
      </c>
      <c r="F15" s="30">
        <f>'partidas entidad'!G9</f>
        <v>0</v>
      </c>
      <c r="H15" s="3">
        <f t="shared" ref="H15:H22" si="3">SUM(D15:G15)</f>
        <v>0</v>
      </c>
    </row>
    <row r="16" spans="3:9" x14ac:dyDescent="0.2">
      <c r="C16" s="125" t="str">
        <f t="shared" si="2"/>
        <v>Nombre participante 2</v>
      </c>
      <c r="D16" s="29">
        <v>0</v>
      </c>
      <c r="E16" s="30">
        <f>'partidas entidad'!G22</f>
        <v>0</v>
      </c>
      <c r="F16" s="30">
        <f>'partidas entidad'!G23</f>
        <v>0</v>
      </c>
      <c r="H16" s="3">
        <f t="shared" si="3"/>
        <v>0</v>
      </c>
    </row>
    <row r="17" spans="3:8" x14ac:dyDescent="0.2">
      <c r="C17" s="125" t="str">
        <f t="shared" si="2"/>
        <v>Nombre participante 3</v>
      </c>
      <c r="D17" s="29">
        <v>0</v>
      </c>
      <c r="E17" s="30">
        <f>'partidas entidad'!G36</f>
        <v>0</v>
      </c>
      <c r="F17" s="30">
        <f>'partidas entidad'!G37</f>
        <v>0</v>
      </c>
      <c r="H17" s="3">
        <f t="shared" si="3"/>
        <v>0</v>
      </c>
    </row>
    <row r="18" spans="3:8" x14ac:dyDescent="0.2">
      <c r="C18" s="126" t="str">
        <f t="shared" si="2"/>
        <v>Nombre participante 4</v>
      </c>
      <c r="D18" s="29">
        <v>0</v>
      </c>
      <c r="E18" s="30">
        <f>'partidas entidad'!G50</f>
        <v>0</v>
      </c>
      <c r="F18" s="30">
        <f>'partidas entidad'!G51</f>
        <v>0</v>
      </c>
      <c r="H18" s="3">
        <f t="shared" si="3"/>
        <v>0</v>
      </c>
    </row>
    <row r="19" spans="3:8" x14ac:dyDescent="0.2">
      <c r="C19" s="126" t="str">
        <f t="shared" si="2"/>
        <v>Nombre participante 5</v>
      </c>
      <c r="D19" s="29">
        <v>0</v>
      </c>
      <c r="E19" s="30">
        <f>'partidas entidad'!G64</f>
        <v>0</v>
      </c>
      <c r="F19" s="30">
        <f>'partidas entidad'!G65</f>
        <v>0</v>
      </c>
      <c r="G19" s="30"/>
      <c r="H19" s="3">
        <f t="shared" si="3"/>
        <v>0</v>
      </c>
    </row>
    <row r="20" spans="3:8" x14ac:dyDescent="0.2">
      <c r="C20" s="8" t="str">
        <f t="shared" si="2"/>
        <v>Nombre participante 6</v>
      </c>
      <c r="D20" s="29">
        <v>0</v>
      </c>
      <c r="E20" s="30">
        <f>'partidas entidad'!G78</f>
        <v>0</v>
      </c>
      <c r="F20" s="30">
        <f>'partidas entidad'!G79</f>
        <v>0</v>
      </c>
      <c r="H20" s="3">
        <f t="shared" si="3"/>
        <v>0</v>
      </c>
    </row>
    <row r="21" spans="3:8" x14ac:dyDescent="0.2">
      <c r="C21" s="8" t="str">
        <f t="shared" si="2"/>
        <v>Nombre participante 7</v>
      </c>
      <c r="D21" s="29">
        <v>0</v>
      </c>
      <c r="E21" s="30">
        <f>'partidas entidad'!G92</f>
        <v>0</v>
      </c>
      <c r="F21" s="30">
        <f>'partidas entidad'!G93</f>
        <v>0</v>
      </c>
      <c r="H21" s="3">
        <f t="shared" si="3"/>
        <v>0</v>
      </c>
    </row>
    <row r="22" spans="3:8" x14ac:dyDescent="0.2">
      <c r="C22" s="8" t="str">
        <f t="shared" si="2"/>
        <v>Nombre participante 8</v>
      </c>
      <c r="D22" s="29">
        <v>0</v>
      </c>
      <c r="E22" s="30">
        <f>'partidas entidad'!G106</f>
        <v>0</v>
      </c>
      <c r="F22" s="30">
        <f>'partidas entidad'!G107</f>
        <v>0</v>
      </c>
      <c r="H22" s="3">
        <f t="shared" si="3"/>
        <v>0</v>
      </c>
    </row>
    <row r="23" spans="3:8" x14ac:dyDescent="0.2">
      <c r="D23" s="29"/>
      <c r="F23" s="29" t="s">
        <v>82</v>
      </c>
    </row>
    <row r="24" spans="3:8" x14ac:dyDescent="0.2">
      <c r="D24" s="29"/>
    </row>
    <row r="25" spans="3:8" x14ac:dyDescent="0.2">
      <c r="D25" s="29"/>
    </row>
    <row r="26" spans="3:8" x14ac:dyDescent="0.2">
      <c r="D26" s="29"/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LDOrden xmlns="45671215-F93E-4AE2-931A-F3B0AC03D585">1</MCLDOrden>
    <MCLDDescripcion xmlns="45671215-F93E-4AE2-931A-F3B0AC03D585" xsi:nil="true"/>
    <ID_ES xmlns="cc47aa10-76f6-44fd-8d2a-3cf7ed5e9a1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B6E626805F1AFC449BA8323DD431E2C5" ma:contentTypeVersion="9" ma:contentTypeDescription="Tipo de contenido para las bibliotecas de documentos de tipo listado de documentos" ma:contentTypeScope="" ma:versionID="992f5ecc20ed85e32ab10da24f239995">
  <xsd:schema xmlns:xsd="http://www.w3.org/2001/XMLSchema" xmlns:xs="http://www.w3.org/2001/XMLSchema" xmlns:p="http://schemas.microsoft.com/office/2006/metadata/properties" xmlns:ns2="45671215-F93E-4AE2-931A-F3B0AC03D585" xmlns:ns3="cc47aa10-76f6-44fd-8d2a-3cf7ed5e9a19" targetNamespace="http://schemas.microsoft.com/office/2006/metadata/properties" ma:root="true" ma:fieldsID="c74fa8d3bb7a1da57a805b6a5c1ca01a" ns2:_="" ns3:_="">
    <xsd:import namespace="45671215-F93E-4AE2-931A-F3B0AC03D585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71215-F93E-4AE2-931A-F3B0AC03D585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923CDA7E-85BB-4678-AC4F-64B8A54B56B0}"/>
</file>

<file path=customXml/itemProps2.xml><?xml version="1.0" encoding="utf-8"?>
<ds:datastoreItem xmlns:ds="http://schemas.openxmlformats.org/officeDocument/2006/customXml" ds:itemID="{35B86B0A-FCC8-4BDB-973F-876C4348CA27}"/>
</file>

<file path=customXml/itemProps3.xml><?xml version="1.0" encoding="utf-8"?>
<ds:datastoreItem xmlns:ds="http://schemas.openxmlformats.org/officeDocument/2006/customXml" ds:itemID="{24053BA0-7869-4D0F-B4B1-31661108E0E5}"/>
</file>

<file path=customXml/itemProps4.xml><?xml version="1.0" encoding="utf-8"?>
<ds:datastoreItem xmlns:ds="http://schemas.openxmlformats.org/officeDocument/2006/customXml" ds:itemID="{81872AEC-2B53-4137-9B1B-08DF2228B82D}"/>
</file>

<file path=customXml/itemProps5.xml><?xml version="1.0" encoding="utf-8"?>
<ds:datastoreItem xmlns:ds="http://schemas.openxmlformats.org/officeDocument/2006/customXml" ds:itemID="{87380C09-2F29-47C7-A5B3-A7FBCE485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Contactos</vt:lpstr>
      <vt:lpstr>totales entidad</vt:lpstr>
      <vt:lpstr>partidas entidad</vt:lpstr>
      <vt:lpstr>detalles personal</vt:lpstr>
      <vt:lpstr>material</vt:lpstr>
      <vt:lpstr>Otros gastos</vt:lpstr>
      <vt:lpstr>Conversión a ppto europeo</vt:lpstr>
    </vt:vector>
  </TitlesOfParts>
  <Company>Ministerio de Industria, Turismo y Comercio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por proyecto</dc:title>
  <dc:subject>ARTEMIS</dc:subject>
  <dc:creator>ARTEMIS- Programas internacionales de I+D</dc:creator>
  <cp:keywords>ARTEMIS presupuesto nacional</cp:keywords>
  <cp:lastModifiedBy>Taillefer De Prado, Maria Eugenia</cp:lastModifiedBy>
  <dcterms:created xsi:type="dcterms:W3CDTF">2011-01-25T11:06:50Z</dcterms:created>
  <dcterms:modified xsi:type="dcterms:W3CDTF">2013-05-14T10:05:20Z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display_urn:schemas-microsoft-com:office:office#Editor">
    <vt:lpwstr>MITYC\MHERNANDEZ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MITYC\MHERNANDEZ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0x0101002B548C03437E43FC972CE33E155068B400B6E626805F1AFC449BA8323DD431E2C5</vt:lpwstr>
  </property>
</Properties>
</file>